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24069EB9-44F5-4FFF-89DC-A46E1BB3B3F3}" xr6:coauthVersionLast="47" xr6:coauthVersionMax="47" xr10:uidLastSave="{00000000-0000-0000-0000-000000000000}"/>
  <bookViews>
    <workbookView xWindow="-120" yWindow="-120" windowWidth="29040" windowHeight="15720" xr2:uid="{00000000-000D-0000-FFFF-FFFF00000000}"/>
  </bookViews>
  <sheets>
    <sheet name="58.1. Đất ở tại đô thị " sheetId="12" r:id="rId1"/>
    <sheet name="58.2. Đất ở tại nông thôn" sheetId="16" r:id="rId2"/>
    <sheet name="58.3. Đất TMDV tại đô thị" sheetId="13" r:id="rId3"/>
    <sheet name="58.4. Đất TMDV tại nông thôn" sheetId="14" r:id="rId4"/>
    <sheet name="58.5. Đất SXPNN tại đô thị" sheetId="17" r:id="rId5"/>
    <sheet name="58.6. Đất SXPNN tại nông thôn" sheetId="18" r:id="rId6"/>
    <sheet name="58.7. Đất NN" sheetId="15" r:id="rId7"/>
  </sheets>
  <externalReferences>
    <externalReference r:id="rId8"/>
    <externalReference r:id="rId9"/>
  </externalReferences>
  <definedNames>
    <definedName name="_xlnm._FilterDatabase" localSheetId="5" hidden="1">'58.6. Đất SXPNN tại nông thôn'!$A$8:$K$60</definedName>
    <definedName name="_xlnm.Print_Titles" localSheetId="0">'58.1. Đất ở tại đô thị '!$7:$8</definedName>
    <definedName name="_xlnm.Print_Titles" localSheetId="1">'58.2. Đất ở tại nông thôn'!$7:$8</definedName>
    <definedName name="_xlnm.Print_Titles" localSheetId="2">'58.3. Đất TMDV tại đô thị'!$7:$8</definedName>
    <definedName name="_xlnm.Print_Titles" localSheetId="3">'58.4. Đất TMDV tại nông thôn'!$7:$8</definedName>
    <definedName name="_xlnm.Print_Titles" localSheetId="4">'58.5. Đất SXPNN tại đô thị'!$7:$8</definedName>
    <definedName name="_xlnm.Print_Titles" localSheetId="5">'58.6. Đất SXPNN tại nông thôn'!$7:$8</definedName>
    <definedName name="_xlnm.Print_Area" localSheetId="0">'58.1. Đất ở tại đô thị '!$A$1:$H$41</definedName>
    <definedName name="_xlnm.Print_Area" localSheetId="1">'58.2. Đất ở tại nông thôn'!$A$1:$H$60</definedName>
    <definedName name="_xlnm.Print_Area" localSheetId="2">'58.3. Đất TMDV tại đô thị'!$A$1:$H$41</definedName>
    <definedName name="_xlnm.Print_Area" localSheetId="3">'58.4. Đất TMDV tại nông thôn'!$A$1:$H$60</definedName>
    <definedName name="_xlnm.Print_Area" localSheetId="4">'58.5. Đất SXPNN tại đô thị'!$A$1:$H$41</definedName>
    <definedName name="_xlnm.Print_Area" localSheetId="5">'58.6. Đất SXPNN tại nông thôn'!$A$1:$H$60</definedName>
    <definedName name="_xlnm.Print_Area" localSheetId="6">'58.7. Đất NN'!$A$1:$E$54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2" i="15" l="1"/>
  <c r="B53" i="15"/>
  <c r="B54" i="15"/>
  <c r="B51" i="15"/>
  <c r="B50" i="15"/>
  <c r="F36" i="16"/>
  <c r="G36" i="16"/>
  <c r="E11" i="18" l="1"/>
  <c r="E12" i="18"/>
  <c r="E14" i="18"/>
  <c r="E15" i="18"/>
  <c r="E16" i="18"/>
  <c r="E18" i="18"/>
  <c r="F18" i="18"/>
  <c r="G18" i="18"/>
  <c r="H18" i="18"/>
  <c r="E19" i="18"/>
  <c r="H19" i="18"/>
  <c r="E20" i="18"/>
  <c r="E21" i="18"/>
  <c r="E23" i="18"/>
  <c r="E25" i="18"/>
  <c r="E27" i="18"/>
  <c r="E29" i="18"/>
  <c r="E30" i="18"/>
  <c r="F30" i="18"/>
  <c r="E32" i="18"/>
  <c r="E33" i="18"/>
  <c r="F33" i="18"/>
  <c r="G33" i="18"/>
  <c r="E35" i="18"/>
  <c r="F35" i="18"/>
  <c r="E36" i="18"/>
  <c r="F36" i="18"/>
  <c r="G36" i="18"/>
  <c r="E37" i="18"/>
  <c r="E39" i="18"/>
  <c r="E41" i="18"/>
  <c r="E42" i="18"/>
  <c r="F42" i="18"/>
  <c r="E43" i="18"/>
  <c r="E45" i="18"/>
  <c r="E46" i="18"/>
  <c r="E47" i="18"/>
  <c r="E48" i="18"/>
  <c r="E50" i="18"/>
  <c r="E51" i="18"/>
  <c r="E52" i="18"/>
  <c r="F52" i="18"/>
  <c r="E53" i="18"/>
  <c r="F53" i="18"/>
  <c r="E55" i="18"/>
  <c r="F55" i="18"/>
  <c r="E56" i="18"/>
  <c r="F56" i="18"/>
  <c r="E60" i="18"/>
  <c r="A11" i="18"/>
  <c r="A12" i="18" s="1"/>
  <c r="E11" i="14"/>
  <c r="E12" i="14"/>
  <c r="E14" i="14"/>
  <c r="E15" i="14"/>
  <c r="E16" i="14"/>
  <c r="E18" i="14"/>
  <c r="F18" i="14"/>
  <c r="G18" i="14"/>
  <c r="H18" i="14"/>
  <c r="E19" i="14"/>
  <c r="H19" i="14"/>
  <c r="E20" i="14"/>
  <c r="E21" i="14"/>
  <c r="E23" i="14"/>
  <c r="E25" i="14"/>
  <c r="E27" i="14"/>
  <c r="E29" i="14"/>
  <c r="E30" i="14"/>
  <c r="E32" i="14"/>
  <c r="E33" i="14"/>
  <c r="F33" i="14"/>
  <c r="G33" i="14"/>
  <c r="E35" i="14"/>
  <c r="F35" i="14"/>
  <c r="E36" i="14"/>
  <c r="F36" i="14"/>
  <c r="G36" i="14"/>
  <c r="E37" i="14"/>
  <c r="E39" i="14"/>
  <c r="E41" i="14"/>
  <c r="E42" i="14"/>
  <c r="E43" i="14"/>
  <c r="E45" i="14"/>
  <c r="E46" i="14"/>
  <c r="E47" i="14"/>
  <c r="E48" i="14"/>
  <c r="E50" i="14"/>
  <c r="E51" i="14"/>
  <c r="E52" i="14"/>
  <c r="F52" i="14"/>
  <c r="E53" i="14"/>
  <c r="F53" i="14"/>
  <c r="E55" i="14"/>
  <c r="F55" i="14"/>
  <c r="E56" i="14"/>
  <c r="F56" i="14"/>
  <c r="E60" i="14"/>
  <c r="A11" i="14"/>
  <c r="A12" i="14" s="1"/>
  <c r="E17" i="17"/>
  <c r="E16" i="13"/>
  <c r="E22" i="13"/>
  <c r="E25" i="13"/>
  <c r="B45" i="15"/>
  <c r="B44" i="15"/>
  <c r="B43" i="15"/>
  <c r="B42" i="15"/>
  <c r="B41" i="15"/>
  <c r="B35" i="15"/>
  <c r="B34" i="15"/>
  <c r="B33" i="15"/>
  <c r="B32" i="15"/>
  <c r="B31" i="15"/>
  <c r="B25" i="15"/>
  <c r="B24" i="15"/>
  <c r="B23" i="15"/>
  <c r="B22" i="15"/>
  <c r="B21" i="15"/>
  <c r="E56" i="16"/>
  <c r="E55" i="16"/>
  <c r="F42" i="16"/>
  <c r="F42" i="14" s="1"/>
  <c r="E52" i="16"/>
  <c r="E53" i="16"/>
  <c r="F41" i="16"/>
  <c r="F41" i="14" s="1"/>
  <c r="E35" i="16"/>
  <c r="E33" i="16"/>
  <c r="E32" i="16"/>
  <c r="F27" i="16"/>
  <c r="F27" i="14" s="1"/>
  <c r="F25" i="16"/>
  <c r="F25" i="18" s="1"/>
  <c r="F23" i="16"/>
  <c r="F23" i="18" s="1"/>
  <c r="F20" i="16"/>
  <c r="F20" i="18" s="1"/>
  <c r="E18" i="16"/>
  <c r="F18" i="16" s="1"/>
  <c r="E10" i="18"/>
  <c r="E60" i="16"/>
  <c r="E59" i="16"/>
  <c r="H19" i="16"/>
  <c r="F29" i="16"/>
  <c r="F29" i="14" s="1"/>
  <c r="F30" i="16"/>
  <c r="F30" i="14" s="1"/>
  <c r="F50" i="16"/>
  <c r="F50" i="18" s="1"/>
  <c r="E41" i="12"/>
  <c r="E41" i="13" s="1"/>
  <c r="E38" i="12"/>
  <c r="E38" i="17" s="1"/>
  <c r="E11" i="12"/>
  <c r="E11" i="17" s="1"/>
  <c r="E12" i="12"/>
  <c r="E12" i="17" s="1"/>
  <c r="E13" i="12"/>
  <c r="E13" i="17" s="1"/>
  <c r="E14" i="12"/>
  <c r="E14" i="13" s="1"/>
  <c r="E15" i="12"/>
  <c r="E15" i="17" s="1"/>
  <c r="E16" i="12"/>
  <c r="E16" i="17" s="1"/>
  <c r="E17" i="12"/>
  <c r="E17" i="13" s="1"/>
  <c r="E18" i="12"/>
  <c r="E18" i="17" s="1"/>
  <c r="E19" i="12"/>
  <c r="E19" i="17" s="1"/>
  <c r="E20" i="12"/>
  <c r="E20" i="13" s="1"/>
  <c r="E21" i="12"/>
  <c r="E21" i="17" s="1"/>
  <c r="E22" i="12"/>
  <c r="E22" i="17" s="1"/>
  <c r="E23" i="12"/>
  <c r="E23" i="13" s="1"/>
  <c r="E24" i="12"/>
  <c r="E24" i="17" s="1"/>
  <c r="E25" i="12"/>
  <c r="E25" i="17" s="1"/>
  <c r="E26" i="12"/>
  <c r="E26" i="13" s="1"/>
  <c r="E27" i="12"/>
  <c r="E27" i="17" s="1"/>
  <c r="E28" i="12"/>
  <c r="E28" i="17" s="1"/>
  <c r="E29" i="12"/>
  <c r="E29" i="13" s="1"/>
  <c r="E30" i="12"/>
  <c r="E30" i="17" s="1"/>
  <c r="E31" i="12"/>
  <c r="E31" i="17" s="1"/>
  <c r="E32" i="12"/>
  <c r="E32" i="13" s="1"/>
  <c r="E33" i="12"/>
  <c r="E33" i="17" s="1"/>
  <c r="E34" i="12"/>
  <c r="E34" i="17" s="1"/>
  <c r="E35" i="12"/>
  <c r="E35" i="13" s="1"/>
  <c r="E36" i="12"/>
  <c r="E36" i="17" s="1"/>
  <c r="E37" i="12"/>
  <c r="E37" i="17" s="1"/>
  <c r="E10" i="12"/>
  <c r="E10" i="13" s="1"/>
  <c r="E19" i="13" l="1"/>
  <c r="E13" i="13"/>
  <c r="E29" i="17"/>
  <c r="E26" i="17"/>
  <c r="E41" i="17"/>
  <c r="E20" i="17"/>
  <c r="E14" i="17"/>
  <c r="E28" i="13"/>
  <c r="F50" i="14"/>
  <c r="F41" i="18"/>
  <c r="F29" i="18"/>
  <c r="F27" i="18"/>
  <c r="F25" i="14"/>
  <c r="F23" i="14"/>
  <c r="F20" i="14"/>
  <c r="E10" i="17"/>
  <c r="E38" i="13"/>
  <c r="E37" i="13"/>
  <c r="E34" i="13"/>
  <c r="E31" i="13"/>
  <c r="E35" i="17"/>
  <c r="E32" i="17"/>
  <c r="F33" i="12"/>
  <c r="G33" i="12"/>
  <c r="E27" i="13"/>
  <c r="E24" i="13"/>
  <c r="E21" i="13"/>
  <c r="E18" i="13"/>
  <c r="E15" i="13"/>
  <c r="E12" i="13"/>
  <c r="H33" i="12"/>
  <c r="E36" i="13"/>
  <c r="E33" i="13"/>
  <c r="E30" i="13"/>
  <c r="E23" i="17"/>
  <c r="E11" i="13"/>
  <c r="F35" i="16"/>
  <c r="F43" i="16"/>
  <c r="F37" i="16"/>
  <c r="H20" i="16"/>
  <c r="F39" i="16"/>
  <c r="F21" i="16"/>
  <c r="F51" i="16"/>
  <c r="G19" i="16"/>
  <c r="F19" i="16"/>
  <c r="E59" i="14"/>
  <c r="F33" i="16"/>
  <c r="E10" i="14"/>
  <c r="E59" i="18"/>
  <c r="G20" i="16"/>
  <c r="G21" i="16"/>
  <c r="H18" i="16"/>
  <c r="H42" i="16"/>
  <c r="H41" i="16"/>
  <c r="H39" i="16"/>
  <c r="H27" i="16"/>
  <c r="H25" i="16"/>
  <c r="H23" i="16"/>
  <c r="G18" i="16"/>
  <c r="G51" i="16"/>
  <c r="G50" i="16"/>
  <c r="G43" i="16"/>
  <c r="G42" i="16"/>
  <c r="G41" i="16"/>
  <c r="G39" i="16"/>
  <c r="G33" i="16"/>
  <c r="G30" i="16"/>
  <c r="G29" i="16"/>
  <c r="G27" i="16"/>
  <c r="G25" i="16"/>
  <c r="G23" i="16"/>
  <c r="F56" i="16"/>
  <c r="F55" i="16"/>
  <c r="F53" i="16"/>
  <c r="F52" i="16"/>
  <c r="F51" i="14" l="1"/>
  <c r="F51" i="18"/>
  <c r="G51" i="18"/>
  <c r="G51" i="14"/>
  <c r="G50" i="18"/>
  <c r="G50" i="14"/>
  <c r="G43" i="18"/>
  <c r="G43" i="14"/>
  <c r="F43" i="14"/>
  <c r="F43" i="18"/>
  <c r="H42" i="14"/>
  <c r="H42" i="18"/>
  <c r="G42" i="14"/>
  <c r="G42" i="18"/>
  <c r="H41" i="18"/>
  <c r="H41" i="14"/>
  <c r="G41" i="14"/>
  <c r="G41" i="18"/>
  <c r="H39" i="18"/>
  <c r="H39" i="14"/>
  <c r="G39" i="18"/>
  <c r="G39" i="14"/>
  <c r="F39" i="14"/>
  <c r="F39" i="18"/>
  <c r="F37" i="18"/>
  <c r="F37" i="14"/>
  <c r="G30" i="14"/>
  <c r="G30" i="18"/>
  <c r="G29" i="14"/>
  <c r="G29" i="18"/>
  <c r="G27" i="14"/>
  <c r="G27" i="18"/>
  <c r="H27" i="18"/>
  <c r="H27" i="14"/>
  <c r="G25" i="14"/>
  <c r="G25" i="18"/>
  <c r="H25" i="18"/>
  <c r="H25" i="14"/>
  <c r="G23" i="18"/>
  <c r="G23" i="14"/>
  <c r="H23" i="18"/>
  <c r="H23" i="14"/>
  <c r="F21" i="18"/>
  <c r="F21" i="14"/>
  <c r="G21" i="18"/>
  <c r="G21" i="14"/>
  <c r="H20" i="18"/>
  <c r="H20" i="14"/>
  <c r="G20" i="18"/>
  <c r="G20" i="14"/>
  <c r="F19" i="14"/>
  <c r="F19" i="18"/>
  <c r="G19" i="18"/>
  <c r="G19" i="14"/>
  <c r="F33" i="17"/>
  <c r="F33" i="13"/>
  <c r="G33" i="17"/>
  <c r="G33" i="13"/>
  <c r="H33" i="17"/>
  <c r="H33" i="13"/>
  <c r="A11" i="16"/>
  <c r="A12" i="16" s="1"/>
  <c r="H14" i="16"/>
  <c r="H12" i="16"/>
  <c r="H11" i="16"/>
  <c r="G10" i="16"/>
  <c r="H14" i="14" l="1"/>
  <c r="H14" i="18"/>
  <c r="H11" i="18"/>
  <c r="H11" i="14"/>
  <c r="G10" i="18"/>
  <c r="G10" i="14"/>
  <c r="H12" i="14"/>
  <c r="H12" i="18"/>
  <c r="H15" i="16"/>
  <c r="F15" i="16"/>
  <c r="G16" i="16"/>
  <c r="F16" i="16"/>
  <c r="H16" i="16"/>
  <c r="H10" i="16"/>
  <c r="F11" i="16"/>
  <c r="F14" i="16"/>
  <c r="G11" i="16"/>
  <c r="G14" i="16"/>
  <c r="F12" i="16"/>
  <c r="G12" i="16"/>
  <c r="G15" i="16"/>
  <c r="F10" i="16"/>
  <c r="G16" i="18" l="1"/>
  <c r="G16" i="14"/>
  <c r="F16" i="14"/>
  <c r="F16" i="18"/>
  <c r="H16" i="18"/>
  <c r="H16" i="14"/>
  <c r="F15" i="18"/>
  <c r="F15" i="14"/>
  <c r="G15" i="18"/>
  <c r="G15" i="14"/>
  <c r="H15" i="18"/>
  <c r="H15" i="14"/>
  <c r="F14" i="14"/>
  <c r="F14" i="18"/>
  <c r="G14" i="14"/>
  <c r="G14" i="18"/>
  <c r="H10" i="18"/>
  <c r="H10" i="14"/>
  <c r="F10" i="18"/>
  <c r="F10" i="14"/>
  <c r="G12" i="18"/>
  <c r="G12" i="14"/>
  <c r="F12" i="18"/>
  <c r="F12" i="14"/>
  <c r="G11" i="18"/>
  <c r="G11" i="14"/>
  <c r="F11" i="18"/>
  <c r="F11" i="14"/>
  <c r="F13" i="12"/>
  <c r="G13" i="12"/>
  <c r="H13" i="12"/>
  <c r="H13" i="13" l="1"/>
  <c r="H13" i="17"/>
  <c r="G13" i="13"/>
  <c r="G13" i="17"/>
  <c r="F13" i="17"/>
  <c r="F13" i="13"/>
  <c r="H14" i="12"/>
  <c r="G14" i="12"/>
  <c r="F14" i="12"/>
  <c r="F15" i="12"/>
  <c r="H15" i="12"/>
  <c r="G15" i="12"/>
  <c r="F18" i="12"/>
  <c r="H18" i="12"/>
  <c r="G18" i="12"/>
  <c r="G19" i="12"/>
  <c r="F19" i="12"/>
  <c r="H19" i="12"/>
  <c r="F12" i="12"/>
  <c r="H12" i="12"/>
  <c r="G12" i="12"/>
  <c r="H17" i="12"/>
  <c r="G17" i="12"/>
  <c r="F17" i="12"/>
  <c r="G11" i="12"/>
  <c r="F11" i="12"/>
  <c r="H11" i="12"/>
  <c r="H16" i="12"/>
  <c r="G16" i="12"/>
  <c r="F16" i="12"/>
  <c r="G12" i="17" l="1"/>
  <c r="G12" i="13"/>
  <c r="G15" i="17"/>
  <c r="G15" i="13"/>
  <c r="F15" i="17"/>
  <c r="F15" i="13"/>
  <c r="H12" i="13"/>
  <c r="H12" i="17"/>
  <c r="H14" i="17"/>
  <c r="H14" i="13"/>
  <c r="H19" i="17"/>
  <c r="H19" i="13"/>
  <c r="G16" i="13"/>
  <c r="G16" i="17"/>
  <c r="G18" i="17"/>
  <c r="G18" i="13"/>
  <c r="G17" i="17"/>
  <c r="G17" i="13"/>
  <c r="H17" i="17"/>
  <c r="H17" i="13"/>
  <c r="F14" i="13"/>
  <c r="F14" i="17"/>
  <c r="F19" i="17"/>
  <c r="F19" i="13"/>
  <c r="H16" i="13"/>
  <c r="H16" i="17"/>
  <c r="F17" i="13"/>
  <c r="F17" i="17"/>
  <c r="H15" i="17"/>
  <c r="H15" i="13"/>
  <c r="G14" i="17"/>
  <c r="G14" i="13"/>
  <c r="F12" i="17"/>
  <c r="F12" i="13"/>
  <c r="F16" i="17"/>
  <c r="F16" i="13"/>
  <c r="G19" i="13"/>
  <c r="G19" i="17"/>
  <c r="H11" i="17"/>
  <c r="H11" i="13"/>
  <c r="F11" i="13"/>
  <c r="F11" i="17"/>
  <c r="H18" i="13"/>
  <c r="H18" i="17"/>
  <c r="G11" i="17"/>
  <c r="G11" i="13"/>
  <c r="F18" i="17"/>
  <c r="F18" i="13"/>
  <c r="F10" i="12"/>
  <c r="G10" i="12"/>
  <c r="H10" i="12"/>
  <c r="H10" i="17" l="1"/>
  <c r="H10" i="13"/>
  <c r="G10" i="17"/>
  <c r="G10" i="13"/>
  <c r="F10" i="13"/>
  <c r="F10" i="17"/>
  <c r="F24" i="12"/>
  <c r="G24" i="12"/>
  <c r="H24" i="12"/>
  <c r="G22" i="12"/>
  <c r="H22" i="12"/>
  <c r="F22" i="12"/>
  <c r="H24" i="13" l="1"/>
  <c r="H24" i="17"/>
  <c r="H22" i="13"/>
  <c r="H22" i="17"/>
  <c r="G24" i="17"/>
  <c r="G24" i="13"/>
  <c r="F22" i="17"/>
  <c r="F22" i="13"/>
  <c r="G22" i="13"/>
  <c r="G22" i="17"/>
  <c r="F24" i="17"/>
  <c r="F24" i="13"/>
  <c r="H36" i="12"/>
  <c r="G36" i="12"/>
  <c r="F36" i="12"/>
  <c r="H38" i="12"/>
  <c r="F38" i="12"/>
  <c r="G38" i="12"/>
  <c r="G32" i="12"/>
  <c r="F32" i="12"/>
  <c r="H32" i="12"/>
  <c r="G28" i="12"/>
  <c r="F28" i="12"/>
  <c r="H31" i="12"/>
  <c r="F31" i="12"/>
  <c r="G31" i="12"/>
  <c r="G21" i="12"/>
  <c r="H21" i="12"/>
  <c r="F21" i="12"/>
  <c r="F23" i="12"/>
  <c r="G23" i="12"/>
  <c r="H23" i="12"/>
  <c r="H20" i="12"/>
  <c r="F20" i="12"/>
  <c r="G20" i="12"/>
  <c r="F28" i="17" l="1"/>
  <c r="F28" i="13"/>
  <c r="F20" i="13"/>
  <c r="F20" i="17"/>
  <c r="H32" i="13"/>
  <c r="H32" i="17"/>
  <c r="G38" i="13"/>
  <c r="G38" i="17"/>
  <c r="G20" i="17"/>
  <c r="G20" i="13"/>
  <c r="G28" i="13"/>
  <c r="G28" i="17"/>
  <c r="F32" i="13"/>
  <c r="F32" i="17"/>
  <c r="G23" i="17"/>
  <c r="G23" i="13"/>
  <c r="F21" i="17"/>
  <c r="F21" i="13"/>
  <c r="H21" i="17"/>
  <c r="H21" i="13"/>
  <c r="G21" i="17"/>
  <c r="G21" i="13"/>
  <c r="G31" i="17"/>
  <c r="G31" i="13"/>
  <c r="H31" i="17"/>
  <c r="H31" i="13"/>
  <c r="H20" i="17"/>
  <c r="H20" i="13"/>
  <c r="H23" i="17"/>
  <c r="H23" i="13"/>
  <c r="G32" i="13"/>
  <c r="G32" i="17"/>
  <c r="F23" i="13"/>
  <c r="F23" i="17"/>
  <c r="F38" i="13"/>
  <c r="F38" i="17"/>
  <c r="H38" i="13"/>
  <c r="H38" i="17"/>
  <c r="F36" i="17"/>
  <c r="F36" i="13"/>
  <c r="G36" i="17"/>
  <c r="G36" i="13"/>
  <c r="F31" i="13"/>
  <c r="F31" i="17"/>
  <c r="H36" i="17"/>
  <c r="H36" i="13"/>
  <c r="G35" i="12"/>
  <c r="H35" i="12"/>
  <c r="F35" i="12"/>
  <c r="H26" i="12"/>
  <c r="G26" i="12"/>
  <c r="F26" i="12"/>
  <c r="G27" i="12"/>
  <c r="H27" i="12"/>
  <c r="F27" i="12"/>
  <c r="G29" i="12"/>
  <c r="F29" i="12"/>
  <c r="F37" i="12"/>
  <c r="G37" i="12"/>
  <c r="G34" i="12"/>
  <c r="F34" i="12"/>
  <c r="H34" i="12"/>
  <c r="G25" i="12"/>
  <c r="F25" i="12"/>
  <c r="H25" i="12"/>
  <c r="G30" i="12"/>
  <c r="H30" i="12"/>
  <c r="F30" i="12"/>
  <c r="H35" i="13" l="1"/>
  <c r="H35" i="17"/>
  <c r="F30" i="17"/>
  <c r="F30" i="13"/>
  <c r="G30" i="17"/>
  <c r="G30" i="13"/>
  <c r="G37" i="13"/>
  <c r="G37" i="17"/>
  <c r="H27" i="17"/>
  <c r="H27" i="13"/>
  <c r="G35" i="13"/>
  <c r="G35" i="17"/>
  <c r="F37" i="17"/>
  <c r="F37" i="13"/>
  <c r="F27" i="17"/>
  <c r="F27" i="13"/>
  <c r="H25" i="13"/>
  <c r="H25" i="17"/>
  <c r="F26" i="13"/>
  <c r="F26" i="17"/>
  <c r="G25" i="13"/>
  <c r="G25" i="17"/>
  <c r="F29" i="13"/>
  <c r="F29" i="17"/>
  <c r="G29" i="13"/>
  <c r="G29" i="17"/>
  <c r="F25" i="17"/>
  <c r="F25" i="13"/>
  <c r="H26" i="17"/>
  <c r="H26" i="13"/>
  <c r="G34" i="13"/>
  <c r="G34" i="17"/>
  <c r="H30" i="17"/>
  <c r="H30" i="13"/>
  <c r="G27" i="17"/>
  <c r="G27" i="13"/>
  <c r="G26" i="17"/>
  <c r="G26" i="13"/>
  <c r="H34" i="17"/>
  <c r="H34" i="13"/>
  <c r="F34" i="17"/>
  <c r="F34" i="13"/>
  <c r="F35" i="13"/>
  <c r="F35" i="17"/>
</calcChain>
</file>

<file path=xl/sharedStrings.xml><?xml version="1.0" encoding="utf-8"?>
<sst xmlns="http://schemas.openxmlformats.org/spreadsheetml/2006/main" count="701" uniqueCount="188">
  <si>
    <t>Đường Trần Hưng Đạo</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</si>
  <si>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</si>
  <si>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</si>
  <si>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</si>
  <si>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</si>
  <si>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</si>
  <si>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</si>
  <si>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</si>
  <si>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</si>
  <si>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</si>
  <si>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</si>
  <si>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</si>
  <si>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</si>
  <si>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</si>
  <si>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</si>
  <si>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</si>
  <si>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</si>
  <si>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</si>
  <si>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</si>
  <si>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</si>
  <si>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Mẫu số 39</t>
  </si>
  <si>
    <t xml:space="preserve">Giá đất ở </t>
  </si>
  <si>
    <t>(Ban hành kèm theo Quyết định số ... ngày... tháng ... năm ... của UBND……)</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</si>
  <si>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</si>
  <si>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</si>
  <si>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</si>
  <si>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 xml:space="preserve">Giá đất </t>
  </si>
  <si>
    <t>Tên đơn vị hành chính</t>
  </si>
  <si>
    <t>Mẫu số 37</t>
  </si>
  <si>
    <t>BẢNG 1. BẢNG GIÁ ĐẤT TRỒNG CÂY HẰNG NĂM</t>
  </si>
  <si>
    <t xml:space="preserve">II. ĐẤT TRỒNG CÂY HẰNG NĂM KHÁC </t>
  </si>
  <si>
    <t>Phố Nam Quan</t>
  </si>
  <si>
    <t>Đường Nguyễn Đình Lộc (Ngã ba Rác)</t>
  </si>
  <si>
    <t>Đường Trần Hưng Đạo (Ngã ba Bưu điện Đồng Đăng)</t>
  </si>
  <si>
    <t>Đường phía Đông, Bắc chợ, Bách hóa cũ</t>
  </si>
  <si>
    <t>Toàn bộ đường phía Đông, Bắc chợ, Bách hóa cũ</t>
  </si>
  <si>
    <t>Đường Trần Hưng Đạo (đoạn 1)</t>
  </si>
  <si>
    <t>Ngã Ba đường Hoàng Văn Thụ (ngã ba đổi tiền)</t>
  </si>
  <si>
    <t>Đường rẽ lên Pháo đài</t>
  </si>
  <si>
    <t>Đường Trần Hưng Đạo (đoạn 2)</t>
  </si>
  <si>
    <t xml:space="preserve"> Đến chân cầu vượt phía Bắc cầu vượt ga Đồng Đăng</t>
  </si>
  <si>
    <t>Đường Lương Văn Tri (đoạn 1)</t>
  </si>
  <si>
    <t xml:space="preserve"> Từ chân cầu vượt phía Bắc ga Đồng Đăng</t>
  </si>
  <si>
    <t>Trạm Biên phòng Ga Đồng Đăng</t>
  </si>
  <si>
    <t>Đường Nguyễn Đình Lộc (đoạn 1)</t>
  </si>
  <si>
    <t>Đường Hữu Nghị</t>
  </si>
  <si>
    <t>Khách sạn Đồng Đăng</t>
  </si>
  <si>
    <t>Đường Hoàng Văn Thụ (đoạn 1)</t>
  </si>
  <si>
    <t>Đường Nguyễn Đình Lộc (Ngã ba Dạ Lan)</t>
  </si>
  <si>
    <t>Địa phận xã Tân Mỹ, huyện Văn Lãng cũ</t>
  </si>
  <si>
    <t>Đường Thanh Niên</t>
  </si>
  <si>
    <t>Đường Nguyễn Đình Lộc</t>
  </si>
  <si>
    <t>Ngã ba Đền Quan</t>
  </si>
  <si>
    <t>Đường Trần Quốc Toản</t>
  </si>
  <si>
    <t>Đường nguyễn Đình Lộc (Khách sạn Đồng Đăng)</t>
  </si>
  <si>
    <t>Đường Nguyễn Đình Lộc (đoạn 2)</t>
  </si>
  <si>
    <t>Đường Hữu Nghị (đoạn 1)</t>
  </si>
  <si>
    <t>Cầu Đồng Đăng mới</t>
  </si>
  <si>
    <t>Địa phận xã Phú Xá cũ</t>
  </si>
  <si>
    <t>Đường Lương Văn Tri (đoạn 2)</t>
  </si>
  <si>
    <t>Ngã ba trạm Biên phòng Ga Đồng Đăng</t>
  </si>
  <si>
    <t>Hết trường THPT Đồng Đăng</t>
  </si>
  <si>
    <t>Đường Bắc Sơn</t>
  </si>
  <si>
    <t>Đường Hữu Nghị (Đồn Biên phòng Hữu Nghị)</t>
  </si>
  <si>
    <t>Cầu Pắc Mật (Km1+388/QL 1B)</t>
  </si>
  <si>
    <t>Chân cầu vượt phía Bắc ga Đồng Đăng</t>
  </si>
  <si>
    <t>Hết địa phận TT Đồng Đăng</t>
  </si>
  <si>
    <t>Đường Chi Lăng (đoạn 1)</t>
  </si>
  <si>
    <t>Ngã 3 Đường Đôi</t>
  </si>
  <si>
    <t>Đường Chi Lăng (đoạn 2)</t>
  </si>
  <si>
    <t>Đường Bắc Sơn (sát đồn Công an Đồng Đăng)</t>
  </si>
  <si>
    <t xml:space="preserve">Đường Đôi </t>
  </si>
  <si>
    <t>Đường Bắc Sơn (ga Đồng Đăng)</t>
  </si>
  <si>
    <t>Đường Chi Lăng</t>
  </si>
  <si>
    <t>Phố Kim Đồng</t>
  </si>
  <si>
    <t>Toàn bộ phố Kim Đồng</t>
  </si>
  <si>
    <t>Đường cũ Ga Đồng Đăng đến cầu Pắc Mật</t>
  </si>
  <si>
    <t>Ngã 3 rẽ Kiểm Dịch khu Ga Đồng Đăng</t>
  </si>
  <si>
    <t>Đồn Công an Đồng Đăng</t>
  </si>
  <si>
    <t>Đường dưới cầu vượt ga Đồng Đăng</t>
  </si>
  <si>
    <t>Phía Nam cầu Ga cũ</t>
  </si>
  <si>
    <t>Đường sắt</t>
  </si>
  <si>
    <t>Đường Nguyễn Trãi</t>
  </si>
  <si>
    <t>Đường Hữu Nghị (phía nam Thủy Môn Đình)</t>
  </si>
  <si>
    <t>Đường Bắc Sơn (gầm cầu vượt phía Đông ga Đồng Đăng)</t>
  </si>
  <si>
    <t>Đường Cổng Trắng-Cốc Nam</t>
  </si>
  <si>
    <t>Hết địa phận xã Hồng Phong cũ</t>
  </si>
  <si>
    <t>Địa phận xã Tân Mỹ (huyện Văn Lãng) cũ</t>
  </si>
  <si>
    <t>Đường Nguyễn Đình Lộc (đoạn 3)</t>
  </si>
  <si>
    <t>Đường Hữu Nghị (đoạn 2)</t>
  </si>
  <si>
    <t xml:space="preserve">Km 0 Hữu Nghị </t>
  </si>
  <si>
    <t>Đường Phùng Chí Kiên</t>
  </si>
  <si>
    <t>Đường Lương Văn Tri (Trường THPT Đồng Đăng)</t>
  </si>
  <si>
    <t>Đường Lương Văn Tri (đoạn 3)</t>
  </si>
  <si>
    <t>Hết Trường THPT Đồng Đăng</t>
  </si>
  <si>
    <t>Đường nội thị khu dân cư Hoàng Văn Thụ</t>
  </si>
  <si>
    <t>Toàn bộ trục đường 6m</t>
  </si>
  <si>
    <t>ĐT.235</t>
  </si>
  <si>
    <t>Trạm kiểm soát Biên phòng cửa khẩu Quốc tế Hữu Nghị</t>
  </si>
  <si>
    <t>Địa phận xã Bảo Lâm cũ</t>
  </si>
  <si>
    <t>Khu TĐC dự án hành chính - đô thị thị trấn Đồng Đăng</t>
  </si>
  <si>
    <t>Thị trấn Đồng Đăng cũ </t>
  </si>
  <si>
    <t>Đường Quốc lộ 1 (các xã Phú Xá, Thụy Hùng, Hợp Thành, Yên Trạch cũ)</t>
  </si>
  <si>
    <t>Đoạn 1</t>
  </si>
  <si>
    <t>Địa phận Thị trấn Đồng Đăng cũ</t>
  </si>
  <si>
    <t>Trạm KSLN Dốc Quýt (Km4+600)</t>
  </si>
  <si>
    <t>Đoạn 2</t>
  </si>
  <si>
    <t>Hết địa phận xã Phú Xá cũ (Km5+800)</t>
  </si>
  <si>
    <t>Đoạn 3</t>
  </si>
  <si>
    <t>Km9+300/QL 1 (đầu địa phận xã Hoàng Đồng- Thành phố Lạng Sơn cũ)</t>
  </si>
  <si>
    <t>Đường QL 1 cũ</t>
  </si>
  <si>
    <t>Địa phận thị trấn Đồng Đăng cũ</t>
  </si>
  <si>
    <t>Ngã ba Pò Hà (Km4+200)</t>
  </si>
  <si>
    <t>Cách ngã ba Pò Hà 200m về phía địa phận xã Thụy Hùng cũ</t>
  </si>
  <si>
    <t>Điểm tiếp giáp Km6+710/QL1 (Thôn Nà Pài)</t>
  </si>
  <si>
    <t>Điểm tiếp giáp K7+700/QL1 (thôn Tam Lung)</t>
  </si>
  <si>
    <t>Đường QL 1B (các xã Phú Xá+Hồng Phong + Bình Trung cũ)</t>
  </si>
  <si>
    <t>Ngã ba Quốc lộ 1</t>
  </si>
  <si>
    <t>Cầu Pắc Mật (Km1+388)</t>
  </si>
  <si>
    <t>Km2+200 (ngã ba đường rẽ đi nghĩa trang Đồng Đăng)</t>
  </si>
  <si>
    <t xml:space="preserve"> Đoạn 3</t>
  </si>
  <si>
    <t>Km3+400 (ngã ba đường rẽ vào mỏ đá Hồng Phong)</t>
  </si>
  <si>
    <t xml:space="preserve"> Đoạn 4</t>
  </si>
  <si>
    <t>Đường tránh QL 1B (xã Phú Xá cũ)</t>
  </si>
  <si>
    <t>Km0+600/QL 1B rẽ sang thôn Ga</t>
  </si>
  <si>
    <t>Hết địa phận xã Phú Xá cũ và nhánh rẽ ra đường sắt (tiếp giáp Km0+950/QL 1B)</t>
  </si>
  <si>
    <t>Đường tránh QL 4A</t>
  </si>
  <si>
    <t>Ngã tư Hồng Phong</t>
  </si>
  <si>
    <t>ĐT.234 (các xã Thụy Hùng+Tân Thành cũ)</t>
  </si>
  <si>
    <t>Km00+00</t>
  </si>
  <si>
    <t>Km1+650 (hết địa phận xã Thụy Hùng cũ)</t>
  </si>
  <si>
    <t>ĐT.235 (xã Bảo Lâm cũ)</t>
  </si>
  <si>
    <t>Ngã ba Thâm Keo</t>
  </si>
  <si>
    <t>Mốc 1140</t>
  </si>
  <si>
    <t>ĐH.20 (xã Thạch Đạn+ Bảo Lâm cũ)</t>
  </si>
  <si>
    <t>Hết địa phận xã Thạch Đạn cũ</t>
  </si>
  <si>
    <t>Cầu Nà Rầy (xã Bảo Lâm cũ)</t>
  </si>
  <si>
    <t>Km6+500/ĐT.235 (xã Bảo Lâm cũ)</t>
  </si>
  <si>
    <t>Ngã ba tiếp giáp đường ĐT.234 (Km0+200-xã Thụy Hùng)</t>
  </si>
  <si>
    <t>Hết địa phận xã Thuỵ Hùng</t>
  </si>
  <si>
    <t>Điểm tiếp giáp địa phận xã Thụy Hùng (thôn Còn Pheo)</t>
  </si>
  <si>
    <t>Hết địa phận xã Phú Xá (thôn Phú Sơn)</t>
  </si>
  <si>
    <t>Điểm tiếp giáp hết địa phận xã Phú Xá (thôn Phú Sơn)</t>
  </si>
  <si>
    <t>Km3+400/QL 1B</t>
  </si>
  <si>
    <t>Đường Cổng Trắng - Cốc Nam</t>
  </si>
  <si>
    <t>Ngã ba đường tránh QL 4A (Cổng Trắng cũ)</t>
  </si>
  <si>
    <t>Hết địa phận xã Hồng Phong cũ (đường vào cửa khẩu Cốc Nam)</t>
  </si>
  <si>
    <t>Xã Hồng Phong cũ</t>
  </si>
  <si>
    <t>Đoạn Ngã tư Hồng Phong đi cầu Pắc Mật</t>
  </si>
  <si>
    <t>Cầu Pắc Mật (đoạn giáp TT Đồng Đăng cũ)</t>
  </si>
  <si>
    <t>Đường Lương Văn Tri ( thuộc khu tái định cư Hoàng Văn Thụ)</t>
  </si>
  <si>
    <t xml:space="preserve">Đường tránh Quốc lộ 4A </t>
  </si>
  <si>
    <t>Hết địa phận xã Hồng Phong cũ (trục đường 8m)</t>
  </si>
  <si>
    <t>Đường nội bộ khu tái định cư Hoàng Văn Thụ</t>
  </si>
  <si>
    <t xml:space="preserve">Khu TĐC dự án Mở rộng khu tái định cư Hoàng Văn Thụ, thị trấn Đồng Đăng </t>
  </si>
  <si>
    <t>Các ô đất có mặt tiếp giáp với đường tránh Quốc lộ 4A</t>
  </si>
  <si>
    <t>Các ô đất có mặt tiếp giáp đường nội bộ rộng 9m</t>
  </si>
  <si>
    <t>Các ô đất có mặt tiếp giáp đường nội bộ rộng 6m</t>
  </si>
  <si>
    <t>Các ô đất có mặt tiếp giáp đường nội bộ rộng 5m</t>
  </si>
  <si>
    <t>Xã Bảo Lâm cũ</t>
  </si>
  <si>
    <t>ĐT.235 cũ</t>
  </si>
  <si>
    <t>Đoạn qua khu dân cư thôn Nà Pàn</t>
  </si>
  <si>
    <t>Đoạn qua UBND xã Bảo Lâm cũ</t>
  </si>
  <si>
    <t>Khu TĐC và dân cư dự án Khu trung chuyển hàng hoá thuộc Khu kinh tế cửa khẩu Đồng Đăng - Lạng Sơn</t>
  </si>
  <si>
    <t>Khu TĐC và dân cư dự án Khu chế xuất 1 thuộc Khu kinh tế cửa khẩu Đồng Đăng - Lạng Sơn</t>
  </si>
  <si>
    <t>Khu TĐC cư dự án Cao tốc Hữu Nghị - Chi Lăng địa phận xã Thụy Hùng</t>
  </si>
  <si>
    <t>Tuyến đường trục chính khu TĐC</t>
  </si>
  <si>
    <t>Tuyến nhánh kéo từ đường trục chính</t>
  </si>
  <si>
    <t>58. Xã Đồng Đăng</t>
  </si>
  <si>
    <t>BẢNG 58.1: BẢNG GIÁ ĐẤT Ở TẠI ĐÔ THỊ</t>
  </si>
  <si>
    <t>BẢNG 58.4: BẢNG GIÁ ĐẤT THƯƠNG MẠI, DỊCH VỤ TẠI NÔNG THÔN</t>
  </si>
  <si>
    <t>BẢNG 58.3: BẢNG GIÁ ĐẤT THƯƠNG MẠI, DỊCH VỤ TẠI ĐÔ THỊ</t>
  </si>
  <si>
    <t>BẢNG 58.2: BẢNG GIÁ ĐẤT Ở TẠI NÔNG THÔN</t>
  </si>
  <si>
    <t>BẢNG 58.7: BẢNG GIÁ ĐẤT NÔNG NGHIỆP</t>
  </si>
  <si>
    <t>Giá đất thương mại, dịch vụ</t>
  </si>
  <si>
    <r>
      <t xml:space="preserve"> ĐVT: đồng/m</t>
    </r>
    <r>
      <rPr>
        <i/>
        <vertAlign val="superscript"/>
        <sz val="12"/>
        <color theme="1"/>
        <rFont val="Times New Roman"/>
        <family val="1"/>
      </rPr>
      <t>2</t>
    </r>
  </si>
  <si>
    <t>Giá đất cơ sở sản xuất phi nông nghiệp</t>
  </si>
  <si>
    <r>
      <t>ĐVT: đồng/m</t>
    </r>
    <r>
      <rPr>
        <i/>
        <vertAlign val="superscript"/>
        <sz val="12"/>
        <color theme="1"/>
        <rFont val="Times New Roman"/>
        <family val="1"/>
      </rPr>
      <t>2</t>
    </r>
  </si>
  <si>
    <r>
      <t>Thị trấn Đồng Đăng cũ</t>
    </r>
    <r>
      <rPr>
        <sz val="12"/>
        <rFont val="Times New Roman"/>
        <family val="1"/>
      </rPr>
      <t> </t>
    </r>
  </si>
  <si>
    <t>BẢNG 58.5: BẢNG GIÁ ĐẤT CƠ SỞ SẢN XUẤT PHI NÔNG NGHIỆP TẠI ĐÔ THỊ</t>
  </si>
  <si>
    <t>ĐH.26 (Thụy Hùng+ Phú Xá+ Hồng Phong)</t>
  </si>
  <si>
    <t>1.1</t>
  </si>
  <si>
    <t>1.2</t>
  </si>
  <si>
    <t>Xã Hồng Phong, xã Bảo Lâm, xã Thụy Hùng cũ</t>
  </si>
  <si>
    <t>Xã Phú Xá cũ</t>
  </si>
  <si>
    <t>BẢNG 58.6: BẢNG GIÁ ĐẤT CƠ SỞ SẢN XUẤT PHI NÔNG NGHIỆP TẠI NÔNG THÔN</t>
  </si>
  <si>
    <t>Thị trấn Đồng Đăng cũ</t>
  </si>
  <si>
    <t>Xã Thụy Hùng cũ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</si>
</sst>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1"/>
      <color theme="1"/>
      <name val="Calibri"/>
      <family val="2"/>
      <scheme val="minor"/>
    </font>
    <font>
      <sz val="8"/>
      <name val="Calibri"/>
      <family val="2"/>
      <scheme val="minor"/>
    </font>
    <font>
      <i/>
      <vertAlign val="superscript"/>
      <sz val="12"/>
      <color theme="1"/>
      <name val="Times New Roman"/>
      <family val="1"/>
    </font>
    <font>
      <i/>
      <sz val="12"/>
      <name val="Times New Roman"/>
      <family val="1"/>
    </font>
  </fonts>
  <fills count="4">
    <fill>
      <patternFill patternType="none"/>
    </fill>
    <fill>
      <patternFill patternType="gray125"/>
    </fill>
    <fill>
      <patternFill patternType="solid">
        <fgColor theme="0"/>
        <bgColor indexed="64"/>
      </patternFill>
    </fill>
    <fill>
      <patternFill patternType="solid">
        <fgColor theme="0"/>
        <bgColor theme="0"/>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86">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164" fontId="2" fillId="0" borderId="1" xfId="1" applyNumberFormat="1" applyFont="1" applyFill="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 fillId="0" borderId="0" xfId="0" applyFont="1" applyAlignment="1">
      <alignment horizontal="center" vertical="center" wrapText="1"/>
    </xf>
    <xf numFmtId="3" fontId="8" fillId="2" borderId="1" xfId="0" applyNumberFormat="1" applyFont="1" applyFill="1" applyBorder="1" applyAlignment="1">
      <alignment horizontal="right" vertical="center" wrapText="1"/>
    </xf>
    <xf numFmtId="0" fontId="10" fillId="2" borderId="0" xfId="0" applyFont="1" applyFill="1"/>
    <xf numFmtId="0" fontId="2" fillId="0" borderId="1" xfId="0" applyFont="1" applyBorder="1" applyAlignment="1">
      <alignment horizontal="center" vertical="center"/>
    </xf>
    <xf numFmtId="0" fontId="7" fillId="0" borderId="1" xfId="0" applyFont="1" applyBorder="1" applyAlignment="1">
      <alignment horizontal="left" vertical="center"/>
    </xf>
    <xf numFmtId="0" fontId="2" fillId="0" borderId="0" xfId="0" applyFont="1" applyAlignment="1">
      <alignment horizontal="center" vertical="center" wrapText="1"/>
    </xf>
    <xf numFmtId="0" fontId="7" fillId="0" borderId="0" xfId="0" applyFont="1" applyAlignment="1">
      <alignment horizontal="left" vertical="center"/>
    </xf>
    <xf numFmtId="164" fontId="2" fillId="0" borderId="1" xfId="1" applyNumberFormat="1" applyFont="1" applyFill="1" applyBorder="1" applyAlignment="1">
      <alignment horizontal="center" vertical="center"/>
    </xf>
    <xf numFmtId="0" fontId="1" fillId="0" borderId="0" xfId="0" applyFont="1" applyAlignment="1">
      <alignment vertical="center" wrapText="1"/>
    </xf>
    <xf numFmtId="0" fontId="5" fillId="0" borderId="0" xfId="0" applyFont="1" applyAlignment="1">
      <alignment vertical="center" wrapText="1"/>
    </xf>
    <xf numFmtId="0" fontId="8" fillId="2" borderId="1" xfId="0" applyFont="1" applyFill="1" applyBorder="1" applyAlignment="1">
      <alignment horizontal="left" vertical="center" wrapText="1"/>
    </xf>
    <xf numFmtId="0" fontId="3" fillId="2" borderId="1" xfId="0" applyFont="1" applyFill="1" applyBorder="1" applyAlignment="1">
      <alignment vertical="center" wrapText="1"/>
    </xf>
    <xf numFmtId="0" fontId="8" fillId="0" borderId="1" xfId="0" applyFont="1" applyBorder="1" applyAlignment="1">
      <alignment horizontal="left" vertical="center" wrapText="1"/>
    </xf>
    <xf numFmtId="0" fontId="3" fillId="0" borderId="1" xfId="0" applyFont="1" applyBorder="1" applyAlignment="1">
      <alignment horizontal="left" vertical="center" wrapText="1"/>
    </xf>
    <xf numFmtId="3" fontId="3" fillId="2" borderId="1" xfId="0" applyNumberFormat="1" applyFont="1" applyFill="1" applyBorder="1" applyAlignment="1">
      <alignment horizontal="center" vertical="center" wrapText="1"/>
    </xf>
    <xf numFmtId="3" fontId="3" fillId="2" borderId="1" xfId="0" applyNumberFormat="1" applyFont="1" applyFill="1" applyBorder="1" applyAlignment="1">
      <alignment vertical="center" wrapText="1"/>
    </xf>
    <xf numFmtId="3" fontId="8" fillId="2" borderId="1" xfId="0" applyNumberFormat="1" applyFont="1" applyFill="1" applyBorder="1" applyAlignment="1">
      <alignment horizontal="center" vertical="center" wrapText="1"/>
    </xf>
    <xf numFmtId="0" fontId="8" fillId="2" borderId="1" xfId="0" applyFont="1" applyFill="1" applyBorder="1" applyAlignment="1">
      <alignment vertical="center"/>
    </xf>
    <xf numFmtId="0" fontId="8" fillId="2" borderId="1" xfId="0" applyFont="1" applyFill="1" applyBorder="1" applyAlignment="1">
      <alignment vertical="center" wrapText="1"/>
    </xf>
    <xf numFmtId="0" fontId="3" fillId="2" borderId="1" xfId="0" applyFont="1" applyFill="1" applyBorder="1" applyAlignment="1">
      <alignment vertical="center"/>
    </xf>
    <xf numFmtId="0" fontId="3" fillId="0" borderId="1" xfId="0" applyFont="1" applyBorder="1" applyAlignment="1">
      <alignment vertical="center"/>
    </xf>
    <xf numFmtId="0" fontId="3" fillId="0" borderId="1" xfId="0" applyFont="1" applyBorder="1" applyAlignment="1">
      <alignment vertical="center" wrapText="1"/>
    </xf>
    <xf numFmtId="49" fontId="3" fillId="0" borderId="1" xfId="0" applyNumberFormat="1" applyFont="1" applyBorder="1" applyAlignment="1">
      <alignment vertical="center" wrapText="1"/>
    </xf>
    <xf numFmtId="3" fontId="3" fillId="2" borderId="1" xfId="0" applyNumberFormat="1" applyFont="1" applyFill="1" applyBorder="1" applyAlignment="1">
      <alignment horizontal="right" wrapText="1"/>
    </xf>
    <xf numFmtId="0" fontId="3" fillId="2" borderId="1" xfId="0" applyFont="1" applyFill="1" applyBorder="1" applyAlignment="1">
      <alignment horizontal="left" vertical="center" wrapText="1"/>
    </xf>
    <xf numFmtId="0" fontId="3" fillId="0" borderId="1" xfId="0" applyFont="1" applyBorder="1" applyAlignment="1">
      <alignment wrapText="1"/>
    </xf>
    <xf numFmtId="0" fontId="3" fillId="3" borderId="1" xfId="0" applyFont="1" applyFill="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5" fillId="2" borderId="0" xfId="0" applyFont="1" applyFill="1" applyAlignment="1">
      <alignment vertical="center" wrapText="1"/>
    </xf>
    <xf numFmtId="3" fontId="7" fillId="0" borderId="1" xfId="0" applyNumberFormat="1" applyFont="1" applyBorder="1" applyAlignment="1">
      <alignment horizontal="right"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horizontal="right" vertical="center" wrapText="1"/>
    </xf>
    <xf numFmtId="0" fontId="3" fillId="0" borderId="1" xfId="0" applyFont="1" applyBorder="1" applyAlignment="1">
      <alignment horizontal="lef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1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3"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3" fillId="0" borderId="1" xfId="0" applyFont="1" applyBorder="1" applyAlignment="1">
      <alignment wrapText="1"/>
    </xf>
    <xf numFmtId="0" fontId="1"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5" fillId="0" borderId="7" xfId="0" applyFont="1" applyBorder="1" applyAlignment="1">
      <alignment horizontal="right" vertical="center" wrapText="1"/>
    </xf>
    <xf numFmtId="0" fontId="1" fillId="0" borderId="0" xfId="0" applyFont="1" applyAlignment="1">
      <alignment horizontal="left" vertical="center" wrapText="1"/>
    </xf>
    <xf numFmtId="0" fontId="4" fillId="0" borderId="0" xfId="0" applyFont="1" applyAlignment="1">
      <alignment horizontal="lef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N&#258;M%202025\TH&#193;NG%205\ANH%20S&#416;N\B&#7842;NG%20GI&#193;%20&#272;&#7844;T%20L&#7840;NG%20S&#416;N\11.%20CAO%20LOC\HUY&#7878;N%20CAO%20L&#7896;C\&#272;&#7845;t%20&#7903;%20huy&#7879;n%20Cao%20L&#7897;c%20(T&#7893;ng%20h&#7907;p).xlsm" TargetMode="External"/><Relationship Id="rId1" Type="http://schemas.openxmlformats.org/officeDocument/2006/relationships/externalLinkPath" Target="&#272;&#7845;t%20&#7903;%20huy&#7879;n%20Cao%20L&#7897;c%20(T&#7893;ng%20h&#7907;p).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N&#258;M%202025\TH&#193;NG%205\ANH%20S&#416;N\B&#7842;NG%20GI&#193;%20&#272;&#7844;T%20L&#7840;NG%20S&#416;N\11.%20CAO%20LOC\HUY&#7878;N%20CAO%20L&#7896;C\58.%20X&#227;%20&#272;&#7891;ng%20&#272;&#259;ng.xlsx" TargetMode="External"/><Relationship Id="rId1" Type="http://schemas.openxmlformats.org/officeDocument/2006/relationships/externalLinkPath" Target="58.%20X&#227;%20&#272;&#7891;ng%20&#272;&#259;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Quy ước chung"/>
      <sheetName val="Phân công"/>
      <sheetName val="Form"/>
      <sheetName val="ĐGxd"/>
      <sheetName val="Thông tin TĐĐG (TC)"/>
      <sheetName val="Dulieu"/>
      <sheetName val="Thongtintdss"/>
      <sheetName val="Sheet1"/>
      <sheetName val="Thông tin TĐSS (NN)"/>
      <sheetName val="Thông tin thửa đất định giá (NN"/>
      <sheetName val="CALN 127 cạnh 64 Vẽ)"/>
      <sheetName val="CALN 68 (thêm xã DĐ)"/>
      <sheetName val="CALN 54"/>
      <sheetName val="CALN 65 (vẽ)"/>
      <sheetName val="CALN 66"/>
      <sheetName val="CALN 125 bổ sung cạnh 66"/>
      <sheetName val="CALN 19 (vẽ)"/>
      <sheetName val="CALN 20"/>
      <sheetName val="CALD 17"/>
      <sheetName val="CALD 15 (xem lại)"/>
      <sheetName val="CALD 24 (có vị trí 3)"/>
      <sheetName val="CALD 22"/>
      <sheetName val="CALD 21"/>
      <sheetName val="CALD 2"/>
      <sheetName val="CALD 42"/>
      <sheetName val="CALD 53"/>
      <sheetName val="CALD 52 "/>
      <sheetName val="CALD 39 (sửa lại giá UBND)"/>
      <sheetName val="CALD 67"/>
      <sheetName val="CALD 66 "/>
      <sheetName val="CALD 65"/>
      <sheetName val="CALD 64"/>
      <sheetName val="CALD 63"/>
      <sheetName val="CALD 62"/>
      <sheetName val="CALD 61"/>
      <sheetName val="CALD 60"/>
      <sheetName val="CALD 59"/>
      <sheetName val="CALD 58"/>
      <sheetName val="CALD 57"/>
      <sheetName val="CALD 56"/>
      <sheetName val="CALD 55"/>
      <sheetName val="CALD 54"/>
      <sheetName val="CALD 25 (vẽ)"/>
      <sheetName val="CALD 23 (vẽ)"/>
      <sheetName val="CALD 20"/>
      <sheetName val="CALD 19"/>
      <sheetName val="CALD 18"/>
      <sheetName val="CALD 16 có VT3 đc"/>
      <sheetName val="CALD 13"/>
      <sheetName val="CALD 11"/>
      <sheetName val="CALD 10"/>
      <sheetName val="CALD 9"/>
      <sheetName val="CALD 8"/>
      <sheetName val="CALD 7"/>
      <sheetName val="CALD 6"/>
      <sheetName val="CALD 5"/>
      <sheetName val="CALD 4"/>
      <sheetName val="CALD 3"/>
      <sheetName val="CALD 33"/>
      <sheetName val="CALD 45"/>
      <sheetName val="CALD 44"/>
      <sheetName val="CALD 41"/>
      <sheetName val="CALD 46"/>
      <sheetName val="CALD 50)"/>
      <sheetName val="CALD 49"/>
      <sheetName val="CALD 48"/>
      <sheetName val="CALN 32"/>
      <sheetName val="CALN 67"/>
      <sheetName val="CALN 35 (vẽ)"/>
      <sheetName val="CALN 47"/>
      <sheetName val="CALN 46"/>
      <sheetName val="CALN 45 (vẽ)"/>
      <sheetName val="CALN 44 (vẽ)"/>
      <sheetName val="CALN 37 (vẽ)"/>
      <sheetName val="CALN 51"/>
      <sheetName val="CALN 50"/>
      <sheetName val="CALN 49"/>
      <sheetName val="CALN 59"/>
      <sheetName val="CALN 58"/>
      <sheetName val="CALN 60"/>
      <sheetName val="CALN 27 (vẽ)"/>
      <sheetName val="CALN 28 (vẽ)"/>
      <sheetName val="CALN 57 (vẽ)"/>
      <sheetName val="CALN 56 (vẽ)"/>
      <sheetName val="CALN 61"/>
      <sheetName val="CALN 95 (vẽ)"/>
      <sheetName val="CALN 97 (vẽ)"/>
      <sheetName val="CALN 96 (vẽ)"/>
      <sheetName val="CALN 62"/>
      <sheetName val="CALN 89"/>
      <sheetName val="CALN 88"/>
      <sheetName val="CALN 86"/>
      <sheetName val="CALN 87"/>
      <sheetName val="CALN 93 (vẽ)"/>
      <sheetName val="CALN 92"/>
      <sheetName val="CALN 113"/>
      <sheetName val="CALN 112"/>
      <sheetName val="CALN 110 (vẽ)"/>
      <sheetName val="CALN 108"/>
      <sheetName val="CALN 111"/>
      <sheetName val="CALN 109"/>
      <sheetName val="CALN 114"/>
      <sheetName val="CALN 107"/>
      <sheetName val="CALN 106"/>
      <sheetName val="CALN 105"/>
      <sheetName val="CALN 104"/>
      <sheetName val="CALN 103"/>
      <sheetName val="CALN 102"/>
      <sheetName val="CALN 94"/>
      <sheetName val="CALN 85"/>
      <sheetName val="CALN 24"/>
      <sheetName val="CALN 2"/>
      <sheetName val="CALN 4"/>
      <sheetName val="CALN 3"/>
      <sheetName val="CALN 01"/>
      <sheetName val="CALN 17 (vẽ)"/>
      <sheetName val="CALN 18 (vẽ)"/>
      <sheetName val="CALN 8"/>
      <sheetName val="CALN 15"/>
      <sheetName val="CALN 13"/>
      <sheetName val="CALN 9"/>
      <sheetName val="CALN 10"/>
      <sheetName val="CALN 14"/>
      <sheetName val="CALN 41"/>
      <sheetName val="CALN 40"/>
      <sheetName val="CALN 38"/>
      <sheetName val="CALD 71"/>
      <sheetName val="CALD 70"/>
      <sheetName val="CALD 68"/>
      <sheetName val="CALD 69"/>
      <sheetName val="CALD 51"/>
      <sheetName val="CALD 47"/>
      <sheetName val="CALD 43"/>
      <sheetName val="CALD 40"/>
      <sheetName val="CALD 37"/>
      <sheetName val="CALD 36"/>
      <sheetName val="CALD 38"/>
      <sheetName val="CALD 34"/>
      <sheetName val="CALD 35"/>
      <sheetName val="CALD 30"/>
      <sheetName val="CALD 27"/>
      <sheetName val="CALD 26"/>
      <sheetName val="CALD 32"/>
      <sheetName val="CALD 31"/>
      <sheetName val="CALD 29"/>
      <sheetName val="CALD 28"/>
      <sheetName val="CALD 12"/>
      <sheetName val="CALD 1"/>
      <sheetName val="CALN 11"/>
      <sheetName val="CALN 16"/>
      <sheetName val="CALN 12"/>
      <sheetName val="CALN 23"/>
      <sheetName val="CALN 22"/>
      <sheetName val="CALN 21"/>
      <sheetName val="CALN 90"/>
      <sheetName val="CALN 80"/>
      <sheetName val="CALN 84"/>
      <sheetName val="CALN 82"/>
      <sheetName val="CALN 81"/>
      <sheetName val="CALN 43"/>
      <sheetName val="CALN 42"/>
      <sheetName val="CALN 55"/>
      <sheetName val="CALN 63"/>
      <sheetName val="CALN 64"/>
      <sheetName val="CALD 14 TB"/>
      <sheetName val="Sheet2"/>
      <sheetName val="Vị trí cụ thể 3"/>
      <sheetName val="3"/>
      <sheetName val="4"/>
      <sheetName val="5"/>
      <sheetName val="6"/>
      <sheetName val="7"/>
      <sheetName val="8"/>
    </sheetNames>
    <sheetDataSet>
      <sheetData sheetId="0"/>
      <sheetData sheetId="1"/>
      <sheetData sheetId="2"/>
      <sheetData sheetId="3"/>
      <sheetData sheetId="4"/>
      <sheetData sheetId="5">
        <row r="31">
          <cell r="O31">
            <v>12020000</v>
          </cell>
        </row>
        <row r="32">
          <cell r="O32">
            <v>11830000</v>
          </cell>
        </row>
        <row r="33">
          <cell r="O33">
            <v>10100000</v>
          </cell>
        </row>
        <row r="34">
          <cell r="O34">
            <v>8590000</v>
          </cell>
        </row>
        <row r="35">
          <cell r="O35">
            <v>7230000</v>
          </cell>
        </row>
        <row r="36">
          <cell r="O36">
            <v>9980000</v>
          </cell>
        </row>
        <row r="37">
          <cell r="O37">
            <v>10310000</v>
          </cell>
        </row>
        <row r="38">
          <cell r="O38">
            <v>5320000</v>
          </cell>
        </row>
        <row r="39">
          <cell r="O39">
            <v>5290000</v>
          </cell>
        </row>
        <row r="40">
          <cell r="O40">
            <v>3450000</v>
          </cell>
        </row>
        <row r="41">
          <cell r="O41">
            <v>5590000</v>
          </cell>
        </row>
        <row r="42">
          <cell r="O42">
            <v>3250000</v>
          </cell>
        </row>
        <row r="43">
          <cell r="O43">
            <v>5700000</v>
          </cell>
        </row>
        <row r="44">
          <cell r="O44">
            <v>5680000</v>
          </cell>
        </row>
        <row r="45">
          <cell r="O45">
            <v>5360000</v>
          </cell>
        </row>
        <row r="46">
          <cell r="O46">
            <v>2440000</v>
          </cell>
        </row>
        <row r="47">
          <cell r="O47">
            <v>3200000</v>
          </cell>
        </row>
        <row r="48">
          <cell r="O48">
            <v>3120000</v>
          </cell>
        </row>
        <row r="49">
          <cell r="O49">
            <v>2300000</v>
          </cell>
        </row>
        <row r="50">
          <cell r="O50">
            <v>2160000</v>
          </cell>
        </row>
        <row r="51">
          <cell r="O51">
            <v>2370000</v>
          </cell>
        </row>
        <row r="52">
          <cell r="O52">
            <v>3220000</v>
          </cell>
        </row>
        <row r="53">
          <cell r="O53">
            <v>2270000</v>
          </cell>
        </row>
        <row r="54">
          <cell r="O54">
            <v>2250000</v>
          </cell>
        </row>
        <row r="55">
          <cell r="O55">
            <v>2700000</v>
          </cell>
        </row>
        <row r="56">
          <cell r="O56">
            <v>3190000</v>
          </cell>
        </row>
        <row r="57">
          <cell r="O57">
            <v>2570000</v>
          </cell>
        </row>
        <row r="58">
          <cell r="O58">
            <v>2130000</v>
          </cell>
        </row>
        <row r="76">
          <cell r="O76">
            <v>6470000</v>
          </cell>
        </row>
        <row r="78">
          <cell r="G78">
            <v>350000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58.1 Đất ở"/>
      <sheetName val="58.2 Đất TMDV"/>
      <sheetName val="58.3 Đất SXKD PNN"/>
      <sheetName val="58.4 Đất NN"/>
    </sheetNames>
    <sheetDataSet>
      <sheetData sheetId="0">
        <row r="42">
          <cell r="G42">
            <v>2200000</v>
          </cell>
        </row>
        <row r="50">
          <cell r="G50">
            <v>2520000</v>
          </cell>
        </row>
        <row r="64">
          <cell r="G64">
            <v>200000</v>
          </cell>
        </row>
        <row r="65">
          <cell r="G65">
            <v>400000</v>
          </cell>
        </row>
        <row r="67">
          <cell r="G67">
            <v>350000</v>
          </cell>
        </row>
        <row r="86">
          <cell r="G86">
            <v>4500000</v>
          </cell>
        </row>
        <row r="87">
          <cell r="G87">
            <v>4200000</v>
          </cell>
        </row>
        <row r="90">
          <cell r="G90">
            <v>5500000</v>
          </cell>
        </row>
        <row r="91">
          <cell r="G91">
            <v>4800000</v>
          </cell>
        </row>
        <row r="93">
          <cell r="G93">
            <v>220000</v>
          </cell>
        </row>
        <row r="95">
          <cell r="G95">
            <v>140000</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73"/>
  <sheetViews>
    <sheetView tabSelected="1" view="pageBreakPreview" zoomScaleNormal="100" zoomScaleSheetLayoutView="100" workbookViewId="0">
      <selection activeCell="E7" sqref="E7:H7"/>
    </sheetView>
  </sheetViews>
  <sheetFormatPr defaultColWidth="9.140625" defaultRowHeight="62.25" customHeight="1"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2"/>
      <c r="C1" s="12"/>
      <c r="D1" s="12"/>
      <c r="E1" s="13"/>
      <c r="F1" s="13"/>
      <c r="G1" s="13"/>
      <c r="H1" s="13"/>
    </row>
    <row r="2" spans="1:8" ht="15.75" x14ac:dyDescent="0.25">
      <c r="A2" s="60" t="s">
        <v>168</v>
      </c>
      <c r="B2" s="60"/>
      <c r="C2" s="12"/>
      <c r="D2" s="12"/>
      <c r="E2" s="13"/>
      <c r="F2" s="13"/>
      <c r="G2" s="61" t="s">
        <v>20</v>
      </c>
      <c r="H2" s="61"/>
    </row>
    <row r="3" spans="1:8" ht="15.75" x14ac:dyDescent="0.25">
      <c r="A3" s="11"/>
      <c r="B3" s="12"/>
      <c r="C3" s="12"/>
      <c r="D3" s="12"/>
      <c r="E3" s="13"/>
      <c r="F3" s="13"/>
      <c r="G3" s="13"/>
      <c r="H3" s="13"/>
    </row>
    <row r="4" spans="1:8" ht="15.75" x14ac:dyDescent="0.25">
      <c r="A4" s="66" t="s">
        <v>169</v>
      </c>
      <c r="B4" s="66"/>
      <c r="C4" s="66"/>
      <c r="D4" s="66"/>
      <c r="E4" s="66"/>
      <c r="F4" s="66"/>
      <c r="G4" s="66"/>
      <c r="H4" s="66"/>
    </row>
    <row r="5" spans="1:8" ht="15.75" x14ac:dyDescent="0.25">
      <c r="A5" s="62" t="s">
        <v>22</v>
      </c>
      <c r="B5" s="62"/>
      <c r="C5" s="62"/>
      <c r="D5" s="62"/>
      <c r="E5" s="62"/>
      <c r="F5" s="62"/>
      <c r="G5" s="62"/>
      <c r="H5" s="62"/>
    </row>
    <row r="6" spans="1:8" ht="15.75" x14ac:dyDescent="0.25">
      <c r="A6" s="63" t="s">
        <v>175</v>
      </c>
      <c r="B6" s="63"/>
      <c r="C6" s="63"/>
      <c r="D6" s="63"/>
      <c r="E6" s="63"/>
      <c r="F6" s="63"/>
      <c r="G6" s="63"/>
      <c r="H6" s="63"/>
    </row>
    <row r="7" spans="1:8" ht="15.75" x14ac:dyDescent="0.25">
      <c r="A7" s="65" t="s">
        <v>3</v>
      </c>
      <c r="B7" s="65" t="s">
        <v>4</v>
      </c>
      <c r="C7" s="65" t="s">
        <v>5</v>
      </c>
      <c r="D7" s="65"/>
      <c r="E7" s="65" t="s">
        <v>21</v>
      </c>
      <c r="F7" s="65"/>
      <c r="G7" s="65"/>
      <c r="H7" s="65"/>
    </row>
    <row r="8" spans="1:8" ht="15.75" x14ac:dyDescent="0.25">
      <c r="A8" s="65"/>
      <c r="B8" s="65"/>
      <c r="C8" s="7" t="s">
        <v>8</v>
      </c>
      <c r="D8" s="7" t="s">
        <v>9</v>
      </c>
      <c r="E8" s="14" t="s">
        <v>6</v>
      </c>
      <c r="F8" s="14" t="s">
        <v>12</v>
      </c>
      <c r="G8" s="14" t="s">
        <v>13</v>
      </c>
      <c r="H8" s="14" t="s">
        <v>14</v>
      </c>
    </row>
    <row r="9" spans="1:8" s="16" customFormat="1" ht="15.75" x14ac:dyDescent="0.25">
      <c r="A9" s="15" t="s">
        <v>2</v>
      </c>
      <c r="B9" s="38" t="s">
        <v>178</v>
      </c>
      <c r="C9" s="39"/>
      <c r="D9" s="39"/>
      <c r="E9" s="15"/>
      <c r="F9" s="15"/>
      <c r="G9" s="15"/>
      <c r="H9" s="15"/>
    </row>
    <row r="10" spans="1:8" ht="47.25" x14ac:dyDescent="0.25">
      <c r="A10" s="20">
        <v>1</v>
      </c>
      <c r="B10" s="39" t="s">
        <v>31</v>
      </c>
      <c r="C10" s="39" t="s">
        <v>32</v>
      </c>
      <c r="D10" s="39" t="s">
        <v>33</v>
      </c>
      <c r="E10" s="17">
        <f>[1]Dulieu!O31</f>
        <v>12020000</v>
      </c>
      <c r="F10" s="17">
        <f>E10*0.6</f>
        <v>7212000</v>
      </c>
      <c r="G10" s="17">
        <f>E10*0.4</f>
        <v>4808000</v>
      </c>
      <c r="H10" s="17">
        <f>E10*0.2</f>
        <v>2404000</v>
      </c>
    </row>
    <row r="11" spans="1:8" ht="31.5" x14ac:dyDescent="0.25">
      <c r="A11" s="20">
        <v>2</v>
      </c>
      <c r="B11" s="39" t="s">
        <v>34</v>
      </c>
      <c r="C11" s="59" t="s">
        <v>35</v>
      </c>
      <c r="D11" s="59"/>
      <c r="E11" s="17">
        <f>[1]Dulieu!O32</f>
        <v>11830000</v>
      </c>
      <c r="F11" s="17">
        <f t="shared" ref="F11:F38" si="0">E11*0.6</f>
        <v>7098000</v>
      </c>
      <c r="G11" s="17">
        <f t="shared" ref="G11:G33" si="1">E11*0.4</f>
        <v>4732000</v>
      </c>
      <c r="H11" s="17">
        <f t="shared" ref="H11:H33" si="2">E11*0.2</f>
        <v>2366000</v>
      </c>
    </row>
    <row r="12" spans="1:8" ht="31.5" x14ac:dyDescent="0.25">
      <c r="A12" s="20">
        <v>3</v>
      </c>
      <c r="B12" s="39" t="s">
        <v>36</v>
      </c>
      <c r="C12" s="39" t="s">
        <v>37</v>
      </c>
      <c r="D12" s="39" t="s">
        <v>38</v>
      </c>
      <c r="E12" s="17">
        <f>[1]Dulieu!O33</f>
        <v>10100000</v>
      </c>
      <c r="F12" s="17">
        <f t="shared" si="0"/>
        <v>6060000</v>
      </c>
      <c r="G12" s="17">
        <f t="shared" si="1"/>
        <v>4040000</v>
      </c>
      <c r="H12" s="17">
        <f t="shared" si="2"/>
        <v>2020000</v>
      </c>
    </row>
    <row r="13" spans="1:8" ht="47.25" x14ac:dyDescent="0.25">
      <c r="A13" s="20">
        <v>4</v>
      </c>
      <c r="B13" s="39" t="s">
        <v>39</v>
      </c>
      <c r="C13" s="39" t="s">
        <v>38</v>
      </c>
      <c r="D13" s="39" t="s">
        <v>40</v>
      </c>
      <c r="E13" s="17">
        <f>[1]Dulieu!O34</f>
        <v>8590000</v>
      </c>
      <c r="F13" s="17">
        <f t="shared" si="0"/>
        <v>5154000</v>
      </c>
      <c r="G13" s="17">
        <f t="shared" si="1"/>
        <v>3436000</v>
      </c>
      <c r="H13" s="17">
        <f t="shared" si="2"/>
        <v>1718000</v>
      </c>
    </row>
    <row r="14" spans="1:8" ht="31.5" x14ac:dyDescent="0.25">
      <c r="A14" s="20">
        <v>5</v>
      </c>
      <c r="B14" s="39" t="s">
        <v>41</v>
      </c>
      <c r="C14" s="39" t="s">
        <v>42</v>
      </c>
      <c r="D14" s="39" t="s">
        <v>43</v>
      </c>
      <c r="E14" s="17">
        <f>[1]Dulieu!O35</f>
        <v>7230000</v>
      </c>
      <c r="F14" s="17">
        <f t="shared" si="0"/>
        <v>4338000</v>
      </c>
      <c r="G14" s="17">
        <f t="shared" si="1"/>
        <v>2892000</v>
      </c>
      <c r="H14" s="17">
        <f t="shared" si="2"/>
        <v>1446000</v>
      </c>
    </row>
    <row r="15" spans="1:8" ht="31.5" x14ac:dyDescent="0.25">
      <c r="A15" s="20">
        <v>6</v>
      </c>
      <c r="B15" s="39" t="s">
        <v>44</v>
      </c>
      <c r="C15" s="39" t="s">
        <v>45</v>
      </c>
      <c r="D15" s="39" t="s">
        <v>46</v>
      </c>
      <c r="E15" s="17">
        <f>[1]Dulieu!O36</f>
        <v>9980000</v>
      </c>
      <c r="F15" s="17">
        <f t="shared" si="0"/>
        <v>5988000</v>
      </c>
      <c r="G15" s="17">
        <f t="shared" si="1"/>
        <v>3992000</v>
      </c>
      <c r="H15" s="17">
        <f t="shared" si="2"/>
        <v>1996000</v>
      </c>
    </row>
    <row r="16" spans="1:8" ht="31.5" x14ac:dyDescent="0.25">
      <c r="A16" s="20">
        <v>7</v>
      </c>
      <c r="B16" s="39" t="s">
        <v>47</v>
      </c>
      <c r="C16" s="39" t="s">
        <v>48</v>
      </c>
      <c r="D16" s="39" t="s">
        <v>49</v>
      </c>
      <c r="E16" s="17">
        <f>[1]Dulieu!O37</f>
        <v>10310000</v>
      </c>
      <c r="F16" s="17">
        <f t="shared" si="0"/>
        <v>6186000</v>
      </c>
      <c r="G16" s="17">
        <f t="shared" si="1"/>
        <v>4124000</v>
      </c>
      <c r="H16" s="17">
        <f t="shared" si="2"/>
        <v>2062000</v>
      </c>
    </row>
    <row r="17" spans="1:8" ht="15.75" x14ac:dyDescent="0.25">
      <c r="A17" s="20">
        <v>8</v>
      </c>
      <c r="B17" s="39" t="s">
        <v>50</v>
      </c>
      <c r="C17" s="39" t="s">
        <v>51</v>
      </c>
      <c r="D17" s="39" t="s">
        <v>52</v>
      </c>
      <c r="E17" s="17">
        <f>[1]Dulieu!O38</f>
        <v>5320000</v>
      </c>
      <c r="F17" s="17">
        <f t="shared" si="0"/>
        <v>3192000</v>
      </c>
      <c r="G17" s="17">
        <f t="shared" si="1"/>
        <v>2128000</v>
      </c>
      <c r="H17" s="17">
        <f t="shared" si="2"/>
        <v>1064000</v>
      </c>
    </row>
    <row r="18" spans="1:8" ht="31.5" x14ac:dyDescent="0.25">
      <c r="A18" s="20">
        <v>9</v>
      </c>
      <c r="B18" s="39" t="s">
        <v>53</v>
      </c>
      <c r="C18" s="39" t="s">
        <v>1</v>
      </c>
      <c r="D18" s="39" t="s">
        <v>54</v>
      </c>
      <c r="E18" s="17">
        <f>[1]Dulieu!O39</f>
        <v>5290000</v>
      </c>
      <c r="F18" s="17">
        <f t="shared" si="0"/>
        <v>3174000</v>
      </c>
      <c r="G18" s="17">
        <f t="shared" si="1"/>
        <v>2116000</v>
      </c>
      <c r="H18" s="17">
        <f t="shared" si="2"/>
        <v>1058000</v>
      </c>
    </row>
    <row r="19" spans="1:8" ht="31.5" x14ac:dyDescent="0.25">
      <c r="A19" s="20">
        <v>10</v>
      </c>
      <c r="B19" s="39" t="s">
        <v>55</v>
      </c>
      <c r="C19" s="39" t="s">
        <v>46</v>
      </c>
      <c r="D19" s="39" t="s">
        <v>52</v>
      </c>
      <c r="E19" s="17">
        <f>[1]Dulieu!O40</f>
        <v>3450000</v>
      </c>
      <c r="F19" s="17">
        <f t="shared" si="0"/>
        <v>2070000</v>
      </c>
      <c r="G19" s="17">
        <f t="shared" si="1"/>
        <v>1380000</v>
      </c>
      <c r="H19" s="17">
        <f t="shared" si="2"/>
        <v>690000</v>
      </c>
    </row>
    <row r="20" spans="1:8" ht="15.75" x14ac:dyDescent="0.25">
      <c r="A20" s="20">
        <v>11</v>
      </c>
      <c r="B20" s="39" t="s">
        <v>56</v>
      </c>
      <c r="C20" s="39" t="s">
        <v>57</v>
      </c>
      <c r="D20" s="39" t="s">
        <v>58</v>
      </c>
      <c r="E20" s="17">
        <f>[1]Dulieu!O41</f>
        <v>5590000</v>
      </c>
      <c r="F20" s="17">
        <f t="shared" si="0"/>
        <v>3354000</v>
      </c>
      <c r="G20" s="17">
        <f t="shared" si="1"/>
        <v>2236000</v>
      </c>
      <c r="H20" s="17">
        <f t="shared" si="2"/>
        <v>1118000</v>
      </c>
    </row>
    <row r="21" spans="1:8" ht="31.5" x14ac:dyDescent="0.25">
      <c r="A21" s="20">
        <v>12</v>
      </c>
      <c r="B21" s="39" t="s">
        <v>59</v>
      </c>
      <c r="C21" s="39" t="s">
        <v>60</v>
      </c>
      <c r="D21" s="39" t="s">
        <v>61</v>
      </c>
      <c r="E21" s="17">
        <f>[1]Dulieu!O42</f>
        <v>3250000</v>
      </c>
      <c r="F21" s="17">
        <f t="shared" si="0"/>
        <v>1950000</v>
      </c>
      <c r="G21" s="17">
        <f t="shared" si="1"/>
        <v>1300000</v>
      </c>
      <c r="H21" s="17">
        <f t="shared" si="2"/>
        <v>650000</v>
      </c>
    </row>
    <row r="22" spans="1:8" ht="31.5" x14ac:dyDescent="0.25">
      <c r="A22" s="20">
        <v>13</v>
      </c>
      <c r="B22" s="39" t="s">
        <v>62</v>
      </c>
      <c r="C22" s="39" t="s">
        <v>63</v>
      </c>
      <c r="D22" s="39" t="s">
        <v>64</v>
      </c>
      <c r="E22" s="17">
        <f>[1]Dulieu!O43</f>
        <v>5700000</v>
      </c>
      <c r="F22" s="17">
        <f t="shared" si="0"/>
        <v>3420000</v>
      </c>
      <c r="G22" s="17">
        <f t="shared" si="1"/>
        <v>2280000</v>
      </c>
      <c r="H22" s="17">
        <f t="shared" si="2"/>
        <v>1140000</v>
      </c>
    </row>
    <row r="23" spans="1:8" ht="31.5" x14ac:dyDescent="0.25">
      <c r="A23" s="20">
        <v>14</v>
      </c>
      <c r="B23" s="39" t="s">
        <v>0</v>
      </c>
      <c r="C23" s="39" t="s">
        <v>65</v>
      </c>
      <c r="D23" s="39" t="s">
        <v>66</v>
      </c>
      <c r="E23" s="17">
        <f>[1]Dulieu!O44</f>
        <v>5680000</v>
      </c>
      <c r="F23" s="17">
        <f t="shared" si="0"/>
        <v>3408000</v>
      </c>
      <c r="G23" s="17">
        <f t="shared" si="1"/>
        <v>2272000</v>
      </c>
      <c r="H23" s="17">
        <f t="shared" si="2"/>
        <v>1136000</v>
      </c>
    </row>
    <row r="24" spans="1:8" ht="31.5" x14ac:dyDescent="0.25">
      <c r="A24" s="20">
        <v>15</v>
      </c>
      <c r="B24" s="39" t="s">
        <v>67</v>
      </c>
      <c r="C24" s="39" t="s">
        <v>65</v>
      </c>
      <c r="D24" s="39" t="s">
        <v>68</v>
      </c>
      <c r="E24" s="17">
        <f>[1]Dulieu!O45</f>
        <v>5360000</v>
      </c>
      <c r="F24" s="17">
        <f t="shared" si="0"/>
        <v>3216000</v>
      </c>
      <c r="G24" s="17">
        <f t="shared" si="1"/>
        <v>2144000</v>
      </c>
      <c r="H24" s="17">
        <f t="shared" si="2"/>
        <v>1072000</v>
      </c>
    </row>
    <row r="25" spans="1:8" ht="31.5" x14ac:dyDescent="0.25">
      <c r="A25" s="20">
        <v>16</v>
      </c>
      <c r="B25" s="39" t="s">
        <v>69</v>
      </c>
      <c r="C25" s="39" t="s">
        <v>68</v>
      </c>
      <c r="D25" s="39" t="s">
        <v>70</v>
      </c>
      <c r="E25" s="17">
        <f>[1]Dulieu!O46</f>
        <v>2440000</v>
      </c>
      <c r="F25" s="17">
        <f t="shared" si="0"/>
        <v>1464000</v>
      </c>
      <c r="G25" s="17">
        <f t="shared" si="1"/>
        <v>976000</v>
      </c>
      <c r="H25" s="17">
        <f t="shared" si="2"/>
        <v>488000</v>
      </c>
    </row>
    <row r="26" spans="1:8" ht="31.5" x14ac:dyDescent="0.25">
      <c r="A26" s="20">
        <v>17</v>
      </c>
      <c r="B26" s="39" t="s">
        <v>71</v>
      </c>
      <c r="C26" s="39" t="s">
        <v>72</v>
      </c>
      <c r="D26" s="39" t="s">
        <v>73</v>
      </c>
      <c r="E26" s="17">
        <f>[1]Dulieu!O47</f>
        <v>3200000</v>
      </c>
      <c r="F26" s="17">
        <f t="shared" si="0"/>
        <v>1920000</v>
      </c>
      <c r="G26" s="17">
        <f t="shared" si="1"/>
        <v>1280000</v>
      </c>
      <c r="H26" s="17">
        <f t="shared" si="2"/>
        <v>640000</v>
      </c>
    </row>
    <row r="27" spans="1:8" ht="15.75" x14ac:dyDescent="0.25">
      <c r="A27" s="20">
        <v>18</v>
      </c>
      <c r="B27" s="39" t="s">
        <v>74</v>
      </c>
      <c r="C27" s="59" t="s">
        <v>75</v>
      </c>
      <c r="D27" s="59"/>
      <c r="E27" s="17">
        <f>[1]Dulieu!O48</f>
        <v>3120000</v>
      </c>
      <c r="F27" s="17">
        <f t="shared" si="0"/>
        <v>1872000</v>
      </c>
      <c r="G27" s="17">
        <f t="shared" si="1"/>
        <v>1248000</v>
      </c>
      <c r="H27" s="17">
        <f t="shared" si="2"/>
        <v>624000</v>
      </c>
    </row>
    <row r="28" spans="1:8" ht="31.5" x14ac:dyDescent="0.25">
      <c r="A28" s="20">
        <v>19</v>
      </c>
      <c r="B28" s="39" t="s">
        <v>76</v>
      </c>
      <c r="C28" s="39" t="s">
        <v>77</v>
      </c>
      <c r="D28" s="39" t="s">
        <v>78</v>
      </c>
      <c r="E28" s="17">
        <f>[1]Dulieu!O49</f>
        <v>2300000</v>
      </c>
      <c r="F28" s="17">
        <f t="shared" si="0"/>
        <v>1380000</v>
      </c>
      <c r="G28" s="17">
        <f t="shared" si="1"/>
        <v>920000</v>
      </c>
      <c r="H28" s="17"/>
    </row>
    <row r="29" spans="1:8" ht="31.5" x14ac:dyDescent="0.25">
      <c r="A29" s="20">
        <v>20</v>
      </c>
      <c r="B29" s="39" t="s">
        <v>79</v>
      </c>
      <c r="C29" s="39" t="s">
        <v>80</v>
      </c>
      <c r="D29" s="39" t="s">
        <v>81</v>
      </c>
      <c r="E29" s="17">
        <f>[1]Dulieu!O50</f>
        <v>2160000</v>
      </c>
      <c r="F29" s="17">
        <f t="shared" si="0"/>
        <v>1296000</v>
      </c>
      <c r="G29" s="17">
        <f t="shared" si="1"/>
        <v>864000</v>
      </c>
      <c r="H29" s="17"/>
    </row>
    <row r="30" spans="1:8" ht="47.25" x14ac:dyDescent="0.25">
      <c r="A30" s="20">
        <v>21</v>
      </c>
      <c r="B30" s="39" t="s">
        <v>82</v>
      </c>
      <c r="C30" s="39" t="s">
        <v>83</v>
      </c>
      <c r="D30" s="39" t="s">
        <v>84</v>
      </c>
      <c r="E30" s="17">
        <f>[1]Dulieu!O51</f>
        <v>2370000</v>
      </c>
      <c r="F30" s="17">
        <f t="shared" si="0"/>
        <v>1422000</v>
      </c>
      <c r="G30" s="17">
        <f t="shared" si="1"/>
        <v>948000</v>
      </c>
      <c r="H30" s="17">
        <f t="shared" si="2"/>
        <v>474000</v>
      </c>
    </row>
    <row r="31" spans="1:8" ht="31.5" x14ac:dyDescent="0.25">
      <c r="A31" s="20">
        <v>22</v>
      </c>
      <c r="B31" s="39" t="s">
        <v>85</v>
      </c>
      <c r="C31" s="39" t="s">
        <v>86</v>
      </c>
      <c r="D31" s="39" t="s">
        <v>87</v>
      </c>
      <c r="E31" s="17">
        <f>[1]Dulieu!O52</f>
        <v>3220000</v>
      </c>
      <c r="F31" s="17">
        <f>E31*0.6</f>
        <v>1932000</v>
      </c>
      <c r="G31" s="17">
        <f t="shared" si="1"/>
        <v>1288000</v>
      </c>
      <c r="H31" s="17">
        <f t="shared" si="2"/>
        <v>644000</v>
      </c>
    </row>
    <row r="32" spans="1:8" ht="31.5" x14ac:dyDescent="0.25">
      <c r="A32" s="20">
        <v>23</v>
      </c>
      <c r="B32" s="39" t="s">
        <v>88</v>
      </c>
      <c r="C32" s="39" t="s">
        <v>52</v>
      </c>
      <c r="D32" s="39" t="s">
        <v>45</v>
      </c>
      <c r="E32" s="17">
        <f>[1]Dulieu!O53</f>
        <v>2270000</v>
      </c>
      <c r="F32" s="17">
        <f t="shared" si="0"/>
        <v>1362000</v>
      </c>
      <c r="G32" s="17">
        <f t="shared" si="1"/>
        <v>908000</v>
      </c>
      <c r="H32" s="17">
        <f t="shared" si="2"/>
        <v>454000</v>
      </c>
    </row>
    <row r="33" spans="1:8" ht="15.75" x14ac:dyDescent="0.25">
      <c r="A33" s="20">
        <v>24</v>
      </c>
      <c r="B33" s="39" t="s">
        <v>89</v>
      </c>
      <c r="C33" s="39" t="s">
        <v>90</v>
      </c>
      <c r="D33" s="39" t="s">
        <v>57</v>
      </c>
      <c r="E33" s="17">
        <f>[1]Dulieu!O54</f>
        <v>2250000</v>
      </c>
      <c r="F33" s="17">
        <f t="shared" si="0"/>
        <v>1350000</v>
      </c>
      <c r="G33" s="17">
        <f t="shared" si="1"/>
        <v>900000</v>
      </c>
      <c r="H33" s="17">
        <f t="shared" si="2"/>
        <v>450000</v>
      </c>
    </row>
    <row r="34" spans="1:8" ht="47.25" x14ac:dyDescent="0.25">
      <c r="A34" s="20">
        <v>25</v>
      </c>
      <c r="B34" s="39" t="s">
        <v>91</v>
      </c>
      <c r="C34" s="39" t="s">
        <v>92</v>
      </c>
      <c r="D34" s="39" t="s">
        <v>1</v>
      </c>
      <c r="E34" s="17">
        <f>[1]Dulieu!O55</f>
        <v>2700000</v>
      </c>
      <c r="F34" s="17">
        <f t="shared" si="0"/>
        <v>1620000</v>
      </c>
      <c r="G34" s="17">
        <f t="shared" ref="G34:G37" si="3">E34*0.4</f>
        <v>1080000</v>
      </c>
      <c r="H34" s="17">
        <f t="shared" ref="H34:H36" si="4">E34*0.2</f>
        <v>540000</v>
      </c>
    </row>
    <row r="35" spans="1:8" ht="31.5" x14ac:dyDescent="0.25">
      <c r="A35" s="20">
        <v>26</v>
      </c>
      <c r="B35" s="39" t="s">
        <v>93</v>
      </c>
      <c r="C35" s="39" t="s">
        <v>94</v>
      </c>
      <c r="D35" s="39" t="s">
        <v>66</v>
      </c>
      <c r="E35" s="17">
        <f>[1]Dulieu!O56</f>
        <v>3190000</v>
      </c>
      <c r="F35" s="17">
        <f t="shared" si="0"/>
        <v>1914000</v>
      </c>
      <c r="G35" s="17">
        <f t="shared" si="3"/>
        <v>1276000</v>
      </c>
      <c r="H35" s="17">
        <f t="shared" si="4"/>
        <v>638000</v>
      </c>
    </row>
    <row r="36" spans="1:8" s="16" customFormat="1" ht="31.5" x14ac:dyDescent="0.25">
      <c r="A36" s="20">
        <v>27</v>
      </c>
      <c r="B36" s="39" t="s">
        <v>95</v>
      </c>
      <c r="C36" s="59" t="s">
        <v>96</v>
      </c>
      <c r="D36" s="59"/>
      <c r="E36" s="17">
        <f>[1]Dulieu!O57</f>
        <v>2570000</v>
      </c>
      <c r="F36" s="17">
        <f t="shared" si="0"/>
        <v>1542000</v>
      </c>
      <c r="G36" s="17">
        <f t="shared" si="3"/>
        <v>1028000</v>
      </c>
      <c r="H36" s="17">
        <f t="shared" si="4"/>
        <v>514000</v>
      </c>
    </row>
    <row r="37" spans="1:8" ht="47.25" x14ac:dyDescent="0.25">
      <c r="A37" s="20">
        <v>28</v>
      </c>
      <c r="B37" s="39" t="s">
        <v>97</v>
      </c>
      <c r="C37" s="39" t="s">
        <v>98</v>
      </c>
      <c r="D37" s="39" t="s">
        <v>99</v>
      </c>
      <c r="E37" s="17">
        <f>[1]Dulieu!O58</f>
        <v>2130000</v>
      </c>
      <c r="F37" s="17">
        <f t="shared" si="0"/>
        <v>1278000</v>
      </c>
      <c r="G37" s="17">
        <f t="shared" si="3"/>
        <v>852000</v>
      </c>
      <c r="H37" s="17"/>
    </row>
    <row r="38" spans="1:8" ht="47.25" x14ac:dyDescent="0.25">
      <c r="A38" s="20">
        <v>29</v>
      </c>
      <c r="B38" s="39" t="s">
        <v>100</v>
      </c>
      <c r="C38" s="39" t="s">
        <v>65</v>
      </c>
      <c r="D38" s="39" t="s">
        <v>66</v>
      </c>
      <c r="E38" s="17">
        <f>[1]Dulieu!$O$76</f>
        <v>6470000</v>
      </c>
      <c r="F38" s="17">
        <f t="shared" si="0"/>
        <v>3882000</v>
      </c>
      <c r="G38" s="17">
        <f t="shared" ref="G38" si="5">E38*0.4</f>
        <v>2588000</v>
      </c>
      <c r="H38" s="17">
        <f t="shared" ref="H38" si="6">E38*0.2</f>
        <v>1294000</v>
      </c>
    </row>
    <row r="39" spans="1:8" ht="15.75" x14ac:dyDescent="0.25">
      <c r="A39" s="64" t="s">
        <v>23</v>
      </c>
      <c r="B39" s="64"/>
      <c r="C39" s="64"/>
      <c r="D39" s="64"/>
      <c r="E39" s="64"/>
      <c r="F39" s="64"/>
      <c r="G39" s="64"/>
      <c r="H39" s="64"/>
    </row>
    <row r="40" spans="1:8" ht="15.75" x14ac:dyDescent="0.25">
      <c r="A40" s="57" t="s">
        <v>10</v>
      </c>
      <c r="B40" s="57"/>
      <c r="C40" s="57"/>
      <c r="D40" s="57"/>
      <c r="E40" s="58"/>
      <c r="F40" s="58"/>
      <c r="G40" s="58"/>
      <c r="H40" s="58"/>
    </row>
    <row r="41" spans="1:8" ht="15.75" x14ac:dyDescent="0.25">
      <c r="A41" s="20">
        <v>1</v>
      </c>
      <c r="B41" s="39" t="s">
        <v>101</v>
      </c>
      <c r="C41" s="37"/>
      <c r="D41" s="37"/>
      <c r="E41" s="17">
        <f>[1]Dulieu!$G$78</f>
        <v>350000</v>
      </c>
      <c r="F41" s="17"/>
      <c r="G41" s="17"/>
      <c r="H41" s="17"/>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row r="959" spans="1:8" ht="62.25" customHeight="1" x14ac:dyDescent="0.25">
      <c r="A959" s="12"/>
      <c r="B959" s="12"/>
      <c r="C959" s="12"/>
      <c r="D959" s="12"/>
      <c r="E959" s="13"/>
      <c r="F959" s="13"/>
      <c r="G959" s="13"/>
      <c r="H959" s="13"/>
    </row>
    <row r="960" spans="1:8" ht="62.25" customHeight="1" x14ac:dyDescent="0.25">
      <c r="A960" s="12"/>
      <c r="B960" s="12"/>
      <c r="C960" s="12"/>
      <c r="D960" s="12"/>
      <c r="E960" s="13"/>
      <c r="F960" s="13"/>
      <c r="G960" s="13"/>
      <c r="H960" s="13"/>
    </row>
    <row r="961" spans="1:8" ht="62.25" customHeight="1" x14ac:dyDescent="0.25">
      <c r="A961" s="12"/>
      <c r="B961" s="12"/>
      <c r="C961" s="12"/>
      <c r="D961" s="12"/>
      <c r="E961" s="13"/>
      <c r="F961" s="13"/>
      <c r="G961" s="13"/>
      <c r="H961" s="13"/>
    </row>
    <row r="962" spans="1:8" ht="62.25" customHeight="1" x14ac:dyDescent="0.25">
      <c r="A962" s="12"/>
      <c r="B962" s="12"/>
      <c r="C962" s="12"/>
      <c r="D962" s="12"/>
      <c r="E962" s="13"/>
      <c r="F962" s="13"/>
      <c r="G962" s="13"/>
      <c r="H962" s="13"/>
    </row>
    <row r="963" spans="1:8" ht="62.25" customHeight="1" x14ac:dyDescent="0.25">
      <c r="A963" s="12"/>
      <c r="B963" s="12"/>
      <c r="C963" s="12"/>
      <c r="D963" s="12"/>
      <c r="E963" s="13"/>
      <c r="F963" s="13"/>
      <c r="G963" s="13"/>
      <c r="H963" s="13"/>
    </row>
    <row r="964" spans="1:8" ht="62.25" customHeight="1" x14ac:dyDescent="0.25">
      <c r="A964" s="12"/>
      <c r="B964" s="12"/>
      <c r="C964" s="12"/>
      <c r="D964" s="12"/>
      <c r="E964" s="13"/>
      <c r="F964" s="13"/>
      <c r="G964" s="13"/>
      <c r="H964" s="13"/>
    </row>
    <row r="965" spans="1:8" ht="62.25" customHeight="1" x14ac:dyDescent="0.25">
      <c r="A965" s="12"/>
      <c r="B965" s="12"/>
      <c r="C965" s="12"/>
      <c r="D965" s="12"/>
      <c r="E965" s="13"/>
      <c r="F965" s="13"/>
      <c r="G965" s="13"/>
      <c r="H965" s="13"/>
    </row>
    <row r="966" spans="1:8" ht="62.25" customHeight="1" x14ac:dyDescent="0.25">
      <c r="A966" s="12"/>
      <c r="B966" s="12"/>
      <c r="C966" s="12"/>
      <c r="D966" s="12"/>
      <c r="E966" s="13"/>
      <c r="F966" s="13"/>
      <c r="G966" s="13"/>
      <c r="H966" s="13"/>
    </row>
    <row r="967" spans="1:8" ht="62.25" customHeight="1" x14ac:dyDescent="0.25">
      <c r="A967" s="12"/>
      <c r="B967" s="12"/>
      <c r="C967" s="12"/>
      <c r="D967" s="12"/>
      <c r="E967" s="13"/>
      <c r="F967" s="13"/>
      <c r="G967" s="13"/>
      <c r="H967" s="13"/>
    </row>
    <row r="968" spans="1:8" ht="62.25" customHeight="1" x14ac:dyDescent="0.25">
      <c r="A968" s="12"/>
      <c r="B968" s="12"/>
      <c r="C968" s="12"/>
      <c r="D968" s="12"/>
      <c r="E968" s="13"/>
      <c r="F968" s="13"/>
      <c r="G968" s="13"/>
      <c r="H968" s="13"/>
    </row>
    <row r="969" spans="1:8" ht="62.25" customHeight="1" x14ac:dyDescent="0.25">
      <c r="A969" s="12"/>
      <c r="B969" s="12"/>
      <c r="C969" s="12"/>
      <c r="D969" s="12"/>
      <c r="E969" s="13"/>
      <c r="F969" s="13"/>
      <c r="G969" s="13"/>
      <c r="H969" s="13"/>
    </row>
    <row r="970" spans="1:8" ht="62.25" customHeight="1" x14ac:dyDescent="0.25">
      <c r="A970" s="12"/>
      <c r="B970" s="12"/>
      <c r="C970" s="12"/>
      <c r="D970" s="12"/>
      <c r="E970" s="13"/>
      <c r="F970" s="13"/>
      <c r="G970" s="13"/>
      <c r="H970" s="13"/>
    </row>
    <row r="971" spans="1:8" ht="62.25" customHeight="1" x14ac:dyDescent="0.25">
      <c r="A971" s="12"/>
      <c r="B971" s="12"/>
      <c r="C971" s="12"/>
      <c r="D971" s="12"/>
      <c r="E971" s="13"/>
      <c r="F971" s="13"/>
      <c r="G971" s="13"/>
      <c r="H971" s="13"/>
    </row>
    <row r="972" spans="1:8" ht="62.25" customHeight="1" x14ac:dyDescent="0.25">
      <c r="A972" s="12"/>
      <c r="B972" s="12"/>
      <c r="C972" s="12"/>
      <c r="D972" s="12"/>
      <c r="E972" s="13"/>
      <c r="F972" s="13"/>
      <c r="G972" s="13"/>
      <c r="H972" s="13"/>
    </row>
    <row r="973" spans="1:8" ht="62.25" customHeight="1" x14ac:dyDescent="0.25">
      <c r="A973" s="12"/>
      <c r="B973" s="12"/>
      <c r="C973" s="12"/>
      <c r="D973" s="12"/>
      <c r="E973" s="13"/>
      <c r="F973" s="13"/>
      <c r="G973" s="13"/>
      <c r="H973" s="13"/>
    </row>
  </sheetData>
  <mergeCells count="14">
    <mergeCell ref="A40:H40"/>
    <mergeCell ref="C11:D11"/>
    <mergeCell ref="C27:D27"/>
    <mergeCell ref="C36:D36"/>
    <mergeCell ref="A2:B2"/>
    <mergeCell ref="G2:H2"/>
    <mergeCell ref="A5:H5"/>
    <mergeCell ref="A6:H6"/>
    <mergeCell ref="A39:H39"/>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95"/>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2"/>
      <c r="C1" s="12"/>
      <c r="D1" s="12"/>
      <c r="E1" s="13"/>
      <c r="F1" s="13"/>
      <c r="G1" s="13"/>
      <c r="H1" s="13"/>
    </row>
    <row r="2" spans="1:8" ht="15.75" x14ac:dyDescent="0.25">
      <c r="A2" s="60" t="s">
        <v>168</v>
      </c>
      <c r="B2" s="60"/>
      <c r="C2" s="12"/>
      <c r="D2" s="12"/>
      <c r="E2" s="13"/>
      <c r="F2" s="13"/>
      <c r="G2" s="61" t="s">
        <v>24</v>
      </c>
      <c r="H2" s="61"/>
    </row>
    <row r="3" spans="1:8" ht="15.75" x14ac:dyDescent="0.25">
      <c r="A3" s="11"/>
      <c r="B3" s="12"/>
      <c r="C3" s="12"/>
      <c r="D3" s="12"/>
      <c r="E3" s="13"/>
      <c r="F3" s="13"/>
      <c r="G3" s="13"/>
      <c r="H3" s="13"/>
    </row>
    <row r="4" spans="1:8" ht="15.75" x14ac:dyDescent="0.25">
      <c r="A4" s="66" t="s">
        <v>172</v>
      </c>
      <c r="B4" s="66"/>
      <c r="C4" s="66"/>
      <c r="D4" s="66"/>
      <c r="E4" s="66"/>
      <c r="F4" s="66"/>
      <c r="G4" s="66"/>
      <c r="H4" s="66"/>
    </row>
    <row r="5" spans="1:8" ht="15.75" x14ac:dyDescent="0.25">
      <c r="A5" s="62" t="s">
        <v>22</v>
      </c>
      <c r="B5" s="62"/>
      <c r="C5" s="62"/>
      <c r="D5" s="62"/>
      <c r="E5" s="62"/>
      <c r="F5" s="62"/>
      <c r="G5" s="62"/>
      <c r="H5" s="62"/>
    </row>
    <row r="6" spans="1:8" ht="15.75" x14ac:dyDescent="0.25">
      <c r="A6" s="63" t="s">
        <v>175</v>
      </c>
      <c r="B6" s="63"/>
      <c r="C6" s="63"/>
      <c r="D6" s="63"/>
      <c r="E6" s="63"/>
      <c r="F6" s="63"/>
      <c r="G6" s="63"/>
      <c r="H6" s="63"/>
    </row>
    <row r="7" spans="1:8" ht="15.75" x14ac:dyDescent="0.25">
      <c r="A7" s="65" t="s">
        <v>3</v>
      </c>
      <c r="B7" s="65" t="s">
        <v>4</v>
      </c>
      <c r="C7" s="65" t="s">
        <v>5</v>
      </c>
      <c r="D7" s="65"/>
      <c r="E7" s="65" t="s">
        <v>21</v>
      </c>
      <c r="F7" s="65"/>
      <c r="G7" s="65"/>
      <c r="H7" s="65"/>
    </row>
    <row r="8" spans="1:8" ht="15.75" x14ac:dyDescent="0.25">
      <c r="A8" s="65"/>
      <c r="B8" s="65"/>
      <c r="C8" s="7" t="s">
        <v>8</v>
      </c>
      <c r="D8" s="7" t="s">
        <v>9</v>
      </c>
      <c r="E8" s="14" t="s">
        <v>6</v>
      </c>
      <c r="F8" s="14" t="s">
        <v>12</v>
      </c>
      <c r="G8" s="14" t="s">
        <v>13</v>
      </c>
      <c r="H8" s="14" t="s">
        <v>14</v>
      </c>
    </row>
    <row r="9" spans="1:8" ht="15.75" x14ac:dyDescent="0.25">
      <c r="A9" s="15">
        <v>1</v>
      </c>
      <c r="B9" s="43" t="s">
        <v>102</v>
      </c>
      <c r="C9" s="37"/>
      <c r="D9" s="37"/>
      <c r="E9" s="20"/>
      <c r="F9" s="20"/>
      <c r="G9" s="20"/>
      <c r="H9" s="20"/>
    </row>
    <row r="10" spans="1:8" ht="31.5" x14ac:dyDescent="0.25">
      <c r="A10" s="20">
        <v>1</v>
      </c>
      <c r="B10" s="39" t="s">
        <v>103</v>
      </c>
      <c r="C10" s="39" t="s">
        <v>104</v>
      </c>
      <c r="D10" s="39" t="s">
        <v>105</v>
      </c>
      <c r="E10" s="56">
        <v>2970000</v>
      </c>
      <c r="F10" s="17">
        <f t="shared" ref="F10:F16" si="0">E10*0.6</f>
        <v>1782000</v>
      </c>
      <c r="G10" s="17">
        <f t="shared" ref="G10:G16" si="1">E10*0.4</f>
        <v>1188000</v>
      </c>
      <c r="H10" s="17">
        <f t="shared" ref="H10:H16" si="2">E10*0.2</f>
        <v>594000</v>
      </c>
    </row>
    <row r="11" spans="1:8" ht="31.5" x14ac:dyDescent="0.25">
      <c r="A11" s="20">
        <f>1+A10</f>
        <v>2</v>
      </c>
      <c r="B11" s="39" t="s">
        <v>106</v>
      </c>
      <c r="C11" s="39" t="s">
        <v>105</v>
      </c>
      <c r="D11" s="39" t="s">
        <v>107</v>
      </c>
      <c r="E11" s="56">
        <v>2030000</v>
      </c>
      <c r="F11" s="17">
        <f t="shared" si="0"/>
        <v>1218000</v>
      </c>
      <c r="G11" s="17">
        <f t="shared" si="1"/>
        <v>812000</v>
      </c>
      <c r="H11" s="17">
        <f t="shared" si="2"/>
        <v>406000</v>
      </c>
    </row>
    <row r="12" spans="1:8" ht="47.25" x14ac:dyDescent="0.25">
      <c r="A12" s="20">
        <f t="shared" ref="A12" si="3">1+A11</f>
        <v>3</v>
      </c>
      <c r="B12" s="39" t="s">
        <v>108</v>
      </c>
      <c r="C12" s="39" t="s">
        <v>107</v>
      </c>
      <c r="D12" s="39" t="s">
        <v>109</v>
      </c>
      <c r="E12" s="56">
        <v>1190000</v>
      </c>
      <c r="F12" s="17">
        <f t="shared" si="0"/>
        <v>714000</v>
      </c>
      <c r="G12" s="17">
        <f t="shared" si="1"/>
        <v>476000</v>
      </c>
      <c r="H12" s="17">
        <f t="shared" si="2"/>
        <v>238000</v>
      </c>
    </row>
    <row r="13" spans="1:8" s="28" customFormat="1" ht="15.75" x14ac:dyDescent="0.25">
      <c r="A13" s="15">
        <v>2</v>
      </c>
      <c r="B13" s="44" t="s">
        <v>110</v>
      </c>
      <c r="C13" s="44"/>
      <c r="D13" s="44"/>
      <c r="E13" s="27"/>
      <c r="F13" s="27"/>
      <c r="G13" s="27"/>
      <c r="H13" s="27"/>
    </row>
    <row r="14" spans="1:8" ht="31.5" x14ac:dyDescent="0.25">
      <c r="A14" s="20">
        <v>1</v>
      </c>
      <c r="B14" s="39" t="s">
        <v>103</v>
      </c>
      <c r="C14" s="39" t="s">
        <v>111</v>
      </c>
      <c r="D14" s="39" t="s">
        <v>112</v>
      </c>
      <c r="E14" s="17">
        <v>2890000</v>
      </c>
      <c r="F14" s="17">
        <f t="shared" si="0"/>
        <v>1734000</v>
      </c>
      <c r="G14" s="17">
        <f t="shared" si="1"/>
        <v>1156000</v>
      </c>
      <c r="H14" s="17">
        <f t="shared" si="2"/>
        <v>578000</v>
      </c>
    </row>
    <row r="15" spans="1:8" ht="47.25" x14ac:dyDescent="0.25">
      <c r="A15" s="20">
        <v>2</v>
      </c>
      <c r="B15" s="39" t="s">
        <v>106</v>
      </c>
      <c r="C15" s="39" t="s">
        <v>112</v>
      </c>
      <c r="D15" s="39" t="s">
        <v>113</v>
      </c>
      <c r="E15" s="17">
        <v>1290000</v>
      </c>
      <c r="F15" s="17">
        <f t="shared" si="0"/>
        <v>774000</v>
      </c>
      <c r="G15" s="17">
        <f t="shared" si="1"/>
        <v>516000</v>
      </c>
      <c r="H15" s="17">
        <f t="shared" si="2"/>
        <v>258000</v>
      </c>
    </row>
    <row r="16" spans="1:8" ht="47.25" x14ac:dyDescent="0.25">
      <c r="A16" s="20">
        <v>3</v>
      </c>
      <c r="B16" s="39" t="s">
        <v>108</v>
      </c>
      <c r="C16" s="39" t="s">
        <v>114</v>
      </c>
      <c r="D16" s="39" t="s">
        <v>115</v>
      </c>
      <c r="E16" s="17">
        <v>1070000</v>
      </c>
      <c r="F16" s="17">
        <f t="shared" si="0"/>
        <v>642000</v>
      </c>
      <c r="G16" s="17">
        <f t="shared" si="1"/>
        <v>428000</v>
      </c>
      <c r="H16" s="17">
        <f t="shared" si="2"/>
        <v>214000</v>
      </c>
    </row>
    <row r="17" spans="1:8" ht="15.75" x14ac:dyDescent="0.25">
      <c r="A17" s="15">
        <v>3</v>
      </c>
      <c r="B17" s="43" t="s">
        <v>116</v>
      </c>
      <c r="C17" s="37"/>
      <c r="D17" s="37"/>
      <c r="E17" s="17"/>
      <c r="F17" s="17"/>
      <c r="G17" s="17"/>
      <c r="H17" s="17"/>
    </row>
    <row r="18" spans="1:8" ht="15.75" x14ac:dyDescent="0.25">
      <c r="A18" s="20">
        <v>1</v>
      </c>
      <c r="B18" s="39" t="s">
        <v>103</v>
      </c>
      <c r="C18" s="39" t="s">
        <v>117</v>
      </c>
      <c r="D18" s="39" t="s">
        <v>118</v>
      </c>
      <c r="E18" s="17">
        <f>'[2]58.1 Đất ở'!G50</f>
        <v>2520000</v>
      </c>
      <c r="F18" s="17">
        <f t="shared" ref="F18:F51" si="4">E18*0.6</f>
        <v>1512000</v>
      </c>
      <c r="G18" s="17">
        <f t="shared" ref="G18:G51" si="5">E18*0.4</f>
        <v>1008000</v>
      </c>
      <c r="H18" s="17">
        <f t="shared" ref="H18:H42" si="6">E18*0.2</f>
        <v>504000</v>
      </c>
    </row>
    <row r="19" spans="1:8" ht="47.25" x14ac:dyDescent="0.25">
      <c r="A19" s="20">
        <v>2</v>
      </c>
      <c r="B19" s="39" t="s">
        <v>106</v>
      </c>
      <c r="C19" s="39" t="s">
        <v>118</v>
      </c>
      <c r="D19" s="39" t="s">
        <v>119</v>
      </c>
      <c r="E19" s="17">
        <v>1840000</v>
      </c>
      <c r="F19" s="17">
        <f t="shared" si="4"/>
        <v>1104000</v>
      </c>
      <c r="G19" s="17">
        <f t="shared" si="5"/>
        <v>736000</v>
      </c>
      <c r="H19" s="17">
        <f t="shared" si="6"/>
        <v>368000</v>
      </c>
    </row>
    <row r="20" spans="1:8" ht="47.25" x14ac:dyDescent="0.25">
      <c r="A20" s="20">
        <v>3</v>
      </c>
      <c r="B20" s="39" t="s">
        <v>120</v>
      </c>
      <c r="C20" s="39" t="s">
        <v>119</v>
      </c>
      <c r="D20" s="39" t="s">
        <v>121</v>
      </c>
      <c r="E20" s="17">
        <v>1140000</v>
      </c>
      <c r="F20" s="17">
        <f t="shared" si="4"/>
        <v>684000</v>
      </c>
      <c r="G20" s="17">
        <f t="shared" si="5"/>
        <v>456000</v>
      </c>
      <c r="H20" s="17">
        <f t="shared" si="6"/>
        <v>228000</v>
      </c>
    </row>
    <row r="21" spans="1:8" ht="31.5" x14ac:dyDescent="0.25">
      <c r="A21" s="20">
        <v>4</v>
      </c>
      <c r="B21" s="39" t="s">
        <v>122</v>
      </c>
      <c r="C21" s="39" t="s">
        <v>121</v>
      </c>
      <c r="D21" s="39" t="s">
        <v>86</v>
      </c>
      <c r="E21" s="17">
        <v>680000</v>
      </c>
      <c r="F21" s="17">
        <f t="shared" si="4"/>
        <v>408000</v>
      </c>
      <c r="G21" s="17">
        <f t="shared" si="5"/>
        <v>272000</v>
      </c>
      <c r="H21" s="17"/>
    </row>
    <row r="22" spans="1:8" ht="15.75" x14ac:dyDescent="0.25">
      <c r="A22" s="15">
        <v>4</v>
      </c>
      <c r="B22" s="43" t="s">
        <v>123</v>
      </c>
      <c r="C22" s="37"/>
      <c r="D22" s="37"/>
      <c r="E22" s="17"/>
      <c r="F22" s="17"/>
      <c r="G22" s="17"/>
      <c r="H22" s="17"/>
    </row>
    <row r="23" spans="1:8" ht="63" x14ac:dyDescent="0.25">
      <c r="A23" s="20">
        <v>1</v>
      </c>
      <c r="B23" s="45"/>
      <c r="C23" s="39" t="s">
        <v>124</v>
      </c>
      <c r="D23" s="39" t="s">
        <v>125</v>
      </c>
      <c r="E23" s="17">
        <v>1890000</v>
      </c>
      <c r="F23" s="17">
        <f t="shared" si="4"/>
        <v>1134000</v>
      </c>
      <c r="G23" s="17">
        <f t="shared" si="5"/>
        <v>756000</v>
      </c>
      <c r="H23" s="17">
        <f t="shared" si="6"/>
        <v>378000</v>
      </c>
    </row>
    <row r="24" spans="1:8" ht="15.75" x14ac:dyDescent="0.25">
      <c r="A24" s="15">
        <v>5</v>
      </c>
      <c r="B24" s="38" t="s">
        <v>126</v>
      </c>
      <c r="C24" s="39"/>
      <c r="D24" s="39"/>
      <c r="E24" s="17"/>
      <c r="F24" s="17"/>
      <c r="G24" s="17"/>
      <c r="H24" s="17"/>
    </row>
    <row r="25" spans="1:8" ht="31.5" x14ac:dyDescent="0.25">
      <c r="A25" s="20">
        <v>1</v>
      </c>
      <c r="B25" s="39"/>
      <c r="C25" s="39" t="s">
        <v>127</v>
      </c>
      <c r="D25" s="39" t="s">
        <v>86</v>
      </c>
      <c r="E25" s="17">
        <v>2660000</v>
      </c>
      <c r="F25" s="17">
        <f t="shared" si="4"/>
        <v>1596000</v>
      </c>
      <c r="G25" s="17">
        <f t="shared" si="5"/>
        <v>1064000</v>
      </c>
      <c r="H25" s="17">
        <f t="shared" si="6"/>
        <v>532000</v>
      </c>
    </row>
    <row r="26" spans="1:8" ht="31.5" x14ac:dyDescent="0.25">
      <c r="A26" s="15">
        <v>6</v>
      </c>
      <c r="B26" s="38" t="s">
        <v>128</v>
      </c>
      <c r="C26" s="39"/>
      <c r="D26" s="39"/>
      <c r="E26" s="17"/>
      <c r="F26" s="17"/>
      <c r="G26" s="17"/>
      <c r="H26" s="17"/>
    </row>
    <row r="27" spans="1:8" ht="31.5" x14ac:dyDescent="0.25">
      <c r="A27" s="20">
        <v>1</v>
      </c>
      <c r="B27" s="39" t="s">
        <v>103</v>
      </c>
      <c r="C27" s="39" t="s">
        <v>129</v>
      </c>
      <c r="D27" s="39" t="s">
        <v>130</v>
      </c>
      <c r="E27" s="17">
        <v>1120000</v>
      </c>
      <c r="F27" s="17">
        <f t="shared" si="4"/>
        <v>672000</v>
      </c>
      <c r="G27" s="17">
        <f t="shared" si="5"/>
        <v>448000</v>
      </c>
      <c r="H27" s="17">
        <f t="shared" si="6"/>
        <v>224000</v>
      </c>
    </row>
    <row r="28" spans="1:8" ht="15.75" x14ac:dyDescent="0.25">
      <c r="A28" s="15">
        <v>7</v>
      </c>
      <c r="B28" s="38" t="s">
        <v>131</v>
      </c>
      <c r="C28" s="39"/>
      <c r="D28" s="39"/>
      <c r="E28" s="17"/>
      <c r="F28" s="17"/>
      <c r="G28" s="17"/>
      <c r="H28" s="17"/>
    </row>
    <row r="29" spans="1:8" ht="15.75" x14ac:dyDescent="0.25">
      <c r="A29" s="20">
        <v>1</v>
      </c>
      <c r="B29" s="39" t="s">
        <v>103</v>
      </c>
      <c r="C29" s="39" t="s">
        <v>99</v>
      </c>
      <c r="D29" s="39" t="s">
        <v>132</v>
      </c>
      <c r="E29" s="17">
        <v>830000</v>
      </c>
      <c r="F29" s="17">
        <f t="shared" si="4"/>
        <v>498000</v>
      </c>
      <c r="G29" s="17">
        <f t="shared" si="5"/>
        <v>332000</v>
      </c>
      <c r="H29" s="17"/>
    </row>
    <row r="30" spans="1:8" ht="15.75" x14ac:dyDescent="0.25">
      <c r="A30" s="20">
        <v>2</v>
      </c>
      <c r="B30" s="39" t="s">
        <v>106</v>
      </c>
      <c r="C30" s="39" t="s">
        <v>132</v>
      </c>
      <c r="D30" s="39" t="s">
        <v>133</v>
      </c>
      <c r="E30" s="17">
        <v>830000</v>
      </c>
      <c r="F30" s="17">
        <f t="shared" si="4"/>
        <v>498000</v>
      </c>
      <c r="G30" s="17">
        <f t="shared" si="5"/>
        <v>332000</v>
      </c>
      <c r="H30" s="17"/>
    </row>
    <row r="31" spans="1:8" ht="31.5" x14ac:dyDescent="0.25">
      <c r="A31" s="15">
        <v>8</v>
      </c>
      <c r="B31" s="38" t="s">
        <v>134</v>
      </c>
      <c r="C31" s="39"/>
      <c r="D31" s="39"/>
      <c r="E31" s="17"/>
      <c r="F31" s="17"/>
      <c r="G31" s="17"/>
      <c r="H31" s="17"/>
    </row>
    <row r="32" spans="1:8" ht="31.5" x14ac:dyDescent="0.25">
      <c r="A32" s="20">
        <v>1</v>
      </c>
      <c r="B32" s="39" t="s">
        <v>106</v>
      </c>
      <c r="C32" s="39" t="s">
        <v>135</v>
      </c>
      <c r="D32" s="39" t="s">
        <v>136</v>
      </c>
      <c r="E32" s="17">
        <f>'[2]58.1 Đất ở'!G64</f>
        <v>200000</v>
      </c>
      <c r="F32" s="17"/>
      <c r="G32" s="17"/>
      <c r="H32" s="17"/>
    </row>
    <row r="33" spans="1:8" ht="31.5" x14ac:dyDescent="0.25">
      <c r="A33" s="20">
        <v>2</v>
      </c>
      <c r="B33" s="39" t="s">
        <v>108</v>
      </c>
      <c r="C33" s="39" t="s">
        <v>136</v>
      </c>
      <c r="D33" s="39" t="s">
        <v>137</v>
      </c>
      <c r="E33" s="17">
        <f>'[2]58.1 Đất ở'!G65</f>
        <v>400000</v>
      </c>
      <c r="F33" s="17">
        <f t="shared" si="4"/>
        <v>240000</v>
      </c>
      <c r="G33" s="17">
        <f t="shared" si="5"/>
        <v>160000</v>
      </c>
      <c r="H33" s="17"/>
    </row>
    <row r="34" spans="1:8" ht="31.5" x14ac:dyDescent="0.25">
      <c r="A34" s="15">
        <v>9</v>
      </c>
      <c r="B34" s="38" t="s">
        <v>180</v>
      </c>
      <c r="C34" s="39"/>
      <c r="D34" s="39"/>
      <c r="E34" s="17"/>
      <c r="F34" s="17"/>
      <c r="G34" s="17"/>
      <c r="H34" s="17"/>
    </row>
    <row r="35" spans="1:8" ht="47.25" x14ac:dyDescent="0.25">
      <c r="A35" s="20">
        <v>1</v>
      </c>
      <c r="B35" s="39" t="s">
        <v>103</v>
      </c>
      <c r="C35" s="39" t="s">
        <v>138</v>
      </c>
      <c r="D35" s="39" t="s">
        <v>139</v>
      </c>
      <c r="E35" s="17">
        <f>'[2]58.1 Đất ở'!G67</f>
        <v>350000</v>
      </c>
      <c r="F35" s="17">
        <f t="shared" si="4"/>
        <v>210000</v>
      </c>
      <c r="G35" s="17"/>
      <c r="H35" s="17"/>
    </row>
    <row r="36" spans="1:8" ht="47.25" x14ac:dyDescent="0.25">
      <c r="A36" s="20">
        <v>2</v>
      </c>
      <c r="B36" s="39" t="s">
        <v>106</v>
      </c>
      <c r="C36" s="39" t="s">
        <v>140</v>
      </c>
      <c r="D36" s="39" t="s">
        <v>141</v>
      </c>
      <c r="E36" s="17">
        <v>380000</v>
      </c>
      <c r="F36" s="17">
        <f t="shared" si="4"/>
        <v>228000</v>
      </c>
      <c r="G36" s="17">
        <f t="shared" si="5"/>
        <v>152000</v>
      </c>
      <c r="H36" s="17"/>
    </row>
    <row r="37" spans="1:8" ht="31.5" x14ac:dyDescent="0.25">
      <c r="A37" s="20">
        <v>3</v>
      </c>
      <c r="B37" s="39" t="s">
        <v>108</v>
      </c>
      <c r="C37" s="39" t="s">
        <v>142</v>
      </c>
      <c r="D37" s="39" t="s">
        <v>143</v>
      </c>
      <c r="E37" s="17">
        <v>370000</v>
      </c>
      <c r="F37" s="17">
        <f t="shared" si="4"/>
        <v>222000</v>
      </c>
      <c r="G37" s="17"/>
      <c r="H37" s="17"/>
    </row>
    <row r="38" spans="1:8" ht="31.5" x14ac:dyDescent="0.25">
      <c r="A38" s="15">
        <v>10</v>
      </c>
      <c r="B38" s="36" t="s">
        <v>144</v>
      </c>
      <c r="C38" s="50"/>
      <c r="D38" s="50"/>
      <c r="E38" s="17"/>
      <c r="F38" s="17"/>
      <c r="G38" s="17"/>
      <c r="H38" s="17"/>
    </row>
    <row r="39" spans="1:8" ht="47.25" x14ac:dyDescent="0.25">
      <c r="A39" s="20">
        <v>1</v>
      </c>
      <c r="B39" s="39"/>
      <c r="C39" s="39" t="s">
        <v>145</v>
      </c>
      <c r="D39" s="39" t="s">
        <v>146</v>
      </c>
      <c r="E39" s="17">
        <v>2660000</v>
      </c>
      <c r="F39" s="17">
        <f t="shared" si="4"/>
        <v>1596000</v>
      </c>
      <c r="G39" s="17">
        <f t="shared" si="5"/>
        <v>1064000</v>
      </c>
      <c r="H39" s="17">
        <f t="shared" si="6"/>
        <v>532000</v>
      </c>
    </row>
    <row r="40" spans="1:8" ht="15.75" x14ac:dyDescent="0.25">
      <c r="A40" s="15">
        <v>11</v>
      </c>
      <c r="B40" s="38" t="s">
        <v>147</v>
      </c>
      <c r="C40" s="37"/>
      <c r="D40" s="37"/>
      <c r="E40" s="17"/>
      <c r="F40" s="17"/>
      <c r="G40" s="17"/>
      <c r="H40" s="17"/>
    </row>
    <row r="41" spans="1:8" ht="31.5" x14ac:dyDescent="0.25">
      <c r="A41" s="20">
        <v>1</v>
      </c>
      <c r="B41" s="39" t="s">
        <v>148</v>
      </c>
      <c r="C41" s="39" t="s">
        <v>127</v>
      </c>
      <c r="D41" s="39" t="s">
        <v>149</v>
      </c>
      <c r="E41" s="17">
        <v>1800000</v>
      </c>
      <c r="F41" s="17">
        <f t="shared" si="4"/>
        <v>1080000</v>
      </c>
      <c r="G41" s="17">
        <f t="shared" si="5"/>
        <v>720000</v>
      </c>
      <c r="H41" s="17">
        <f t="shared" si="6"/>
        <v>360000</v>
      </c>
    </row>
    <row r="42" spans="1:8" ht="47.25" x14ac:dyDescent="0.25">
      <c r="A42" s="20">
        <v>2</v>
      </c>
      <c r="B42" s="39" t="s">
        <v>150</v>
      </c>
      <c r="C42" s="47" t="s">
        <v>151</v>
      </c>
      <c r="D42" s="47" t="s">
        <v>152</v>
      </c>
      <c r="E42" s="17">
        <v>2550000</v>
      </c>
      <c r="F42" s="17">
        <f t="shared" si="4"/>
        <v>1530000</v>
      </c>
      <c r="G42" s="17">
        <f t="shared" si="5"/>
        <v>1020000</v>
      </c>
      <c r="H42" s="17">
        <f t="shared" si="6"/>
        <v>510000</v>
      </c>
    </row>
    <row r="43" spans="1:8" ht="15.75" x14ac:dyDescent="0.25">
      <c r="A43" s="20">
        <v>3</v>
      </c>
      <c r="B43" s="46" t="s">
        <v>153</v>
      </c>
      <c r="C43" s="51"/>
      <c r="D43" s="51"/>
      <c r="E43" s="17">
        <v>2580000</v>
      </c>
      <c r="F43" s="17">
        <f t="shared" si="4"/>
        <v>1548000</v>
      </c>
      <c r="G43" s="17">
        <f t="shared" si="5"/>
        <v>1032000</v>
      </c>
      <c r="H43" s="17"/>
    </row>
    <row r="44" spans="1:8" ht="15.75" x14ac:dyDescent="0.25">
      <c r="A44" s="15">
        <v>12</v>
      </c>
      <c r="B44" s="71" t="s">
        <v>154</v>
      </c>
      <c r="C44" s="72"/>
      <c r="D44" s="73"/>
      <c r="E44" s="17"/>
      <c r="F44" s="17"/>
      <c r="G44" s="17"/>
      <c r="H44" s="17"/>
    </row>
    <row r="45" spans="1:8" ht="15.75" x14ac:dyDescent="0.25">
      <c r="A45" s="20">
        <v>1</v>
      </c>
      <c r="B45" s="52" t="s">
        <v>155</v>
      </c>
      <c r="C45" s="51"/>
      <c r="D45" s="51"/>
      <c r="E45" s="17">
        <v>2580000</v>
      </c>
      <c r="F45" s="17"/>
      <c r="G45" s="17"/>
      <c r="H45" s="17"/>
    </row>
    <row r="46" spans="1:8" ht="15.75" x14ac:dyDescent="0.25">
      <c r="A46" s="20">
        <v>2</v>
      </c>
      <c r="B46" s="52" t="s">
        <v>156</v>
      </c>
      <c r="C46" s="51"/>
      <c r="D46" s="51"/>
      <c r="E46" s="17">
        <v>1840000</v>
      </c>
      <c r="F46" s="17"/>
      <c r="G46" s="17"/>
      <c r="H46" s="17"/>
    </row>
    <row r="47" spans="1:8" ht="15.75" x14ac:dyDescent="0.25">
      <c r="A47" s="20">
        <v>3</v>
      </c>
      <c r="B47" s="52" t="s">
        <v>157</v>
      </c>
      <c r="C47" s="51"/>
      <c r="D47" s="51"/>
      <c r="E47" s="17">
        <v>1700000</v>
      </c>
      <c r="F47" s="17"/>
      <c r="G47" s="17"/>
      <c r="H47" s="17"/>
    </row>
    <row r="48" spans="1:8" ht="15.75" x14ac:dyDescent="0.25">
      <c r="A48" s="20">
        <v>4</v>
      </c>
      <c r="B48" s="52" t="s">
        <v>158</v>
      </c>
      <c r="C48" s="51"/>
      <c r="D48" s="51"/>
      <c r="E48" s="17">
        <v>1230000</v>
      </c>
      <c r="F48" s="17"/>
      <c r="G48" s="17"/>
      <c r="H48" s="17"/>
    </row>
    <row r="49" spans="1:8" ht="15.75" x14ac:dyDescent="0.25">
      <c r="A49" s="15">
        <v>13</v>
      </c>
      <c r="B49" s="67" t="s">
        <v>159</v>
      </c>
      <c r="C49" s="67"/>
      <c r="D49" s="67"/>
      <c r="E49" s="17"/>
      <c r="F49" s="17"/>
      <c r="G49" s="17"/>
      <c r="H49" s="17"/>
    </row>
    <row r="50" spans="1:8" ht="15.75" x14ac:dyDescent="0.25">
      <c r="A50" s="20">
        <v>1</v>
      </c>
      <c r="B50" s="39" t="s">
        <v>160</v>
      </c>
      <c r="C50" s="59" t="s">
        <v>161</v>
      </c>
      <c r="D50" s="74"/>
      <c r="E50" s="17">
        <v>640000</v>
      </c>
      <c r="F50" s="17">
        <f t="shared" si="4"/>
        <v>384000</v>
      </c>
      <c r="G50" s="17">
        <f t="shared" si="5"/>
        <v>256000</v>
      </c>
      <c r="H50" s="17"/>
    </row>
    <row r="51" spans="1:8" ht="15.75" x14ac:dyDescent="0.25">
      <c r="A51" s="20">
        <v>2</v>
      </c>
      <c r="B51" s="39" t="s">
        <v>160</v>
      </c>
      <c r="C51" s="59" t="s">
        <v>162</v>
      </c>
      <c r="D51" s="74"/>
      <c r="E51" s="17">
        <v>620000</v>
      </c>
      <c r="F51" s="17">
        <f t="shared" si="4"/>
        <v>372000</v>
      </c>
      <c r="G51" s="17">
        <f t="shared" si="5"/>
        <v>248000</v>
      </c>
      <c r="H51" s="17"/>
    </row>
    <row r="52" spans="1:8" ht="30.75" customHeight="1" x14ac:dyDescent="0.25">
      <c r="A52" s="15">
        <v>14</v>
      </c>
      <c r="B52" s="68" t="s">
        <v>163</v>
      </c>
      <c r="C52" s="69"/>
      <c r="D52" s="70"/>
      <c r="E52" s="17">
        <f>'[2]58.1 Đất ở'!G86</f>
        <v>4500000</v>
      </c>
      <c r="F52" s="17">
        <f t="shared" ref="F52:F53" si="7">E52*0.6</f>
        <v>2700000</v>
      </c>
      <c r="G52" s="17"/>
      <c r="H52" s="17"/>
    </row>
    <row r="53" spans="1:8" ht="30.75" customHeight="1" x14ac:dyDescent="0.25">
      <c r="A53" s="15">
        <v>15</v>
      </c>
      <c r="B53" s="68" t="s">
        <v>164</v>
      </c>
      <c r="C53" s="69"/>
      <c r="D53" s="70"/>
      <c r="E53" s="17">
        <f>'[2]58.1 Đất ở'!G87</f>
        <v>4200000</v>
      </c>
      <c r="F53" s="17">
        <f t="shared" si="7"/>
        <v>2520000</v>
      </c>
      <c r="G53" s="17"/>
      <c r="H53" s="17"/>
    </row>
    <row r="54" spans="1:8" s="28" customFormat="1" ht="15.75" x14ac:dyDescent="0.25">
      <c r="A54" s="15">
        <v>16</v>
      </c>
      <c r="B54" s="68" t="s">
        <v>165</v>
      </c>
      <c r="C54" s="69"/>
      <c r="D54" s="70"/>
      <c r="E54" s="27"/>
      <c r="F54" s="27"/>
      <c r="G54" s="27"/>
      <c r="H54" s="27"/>
    </row>
    <row r="55" spans="1:8" ht="15.75" x14ac:dyDescent="0.25">
      <c r="A55" s="20" t="s">
        <v>181</v>
      </c>
      <c r="B55" s="53" t="s">
        <v>166</v>
      </c>
      <c r="C55" s="54"/>
      <c r="D55" s="37"/>
      <c r="E55" s="17">
        <f>'[2]58.1 Đất ở'!G90</f>
        <v>5500000</v>
      </c>
      <c r="F55" s="17">
        <f t="shared" ref="F55:F56" si="8">E55*0.6</f>
        <v>3300000</v>
      </c>
      <c r="G55" s="17"/>
      <c r="H55" s="17"/>
    </row>
    <row r="56" spans="1:8" ht="15.75" x14ac:dyDescent="0.25">
      <c r="A56" s="20" t="s">
        <v>182</v>
      </c>
      <c r="B56" s="46" t="s">
        <v>167</v>
      </c>
      <c r="C56" s="37"/>
      <c r="D56" s="37"/>
      <c r="E56" s="17">
        <f>'[2]58.1 Đất ở'!G91</f>
        <v>4800000</v>
      </c>
      <c r="F56" s="17">
        <f t="shared" si="8"/>
        <v>2880000</v>
      </c>
      <c r="G56" s="17"/>
      <c r="H56" s="17"/>
    </row>
    <row r="57" spans="1:8" ht="15.75" x14ac:dyDescent="0.25">
      <c r="A57" s="64" t="s">
        <v>25</v>
      </c>
      <c r="B57" s="64"/>
      <c r="C57" s="64"/>
      <c r="D57" s="64"/>
      <c r="E57" s="64"/>
      <c r="F57" s="64"/>
      <c r="G57" s="64"/>
      <c r="H57" s="64"/>
    </row>
    <row r="58" spans="1:8" ht="15.75" x14ac:dyDescent="0.25">
      <c r="A58" s="57" t="s">
        <v>11</v>
      </c>
      <c r="B58" s="57"/>
      <c r="C58" s="57"/>
      <c r="D58" s="57"/>
      <c r="E58" s="57"/>
      <c r="F58" s="57"/>
      <c r="G58" s="57"/>
      <c r="H58" s="57"/>
    </row>
    <row r="59" spans="1:8" ht="31.5" x14ac:dyDescent="0.25">
      <c r="A59" s="20">
        <v>1</v>
      </c>
      <c r="B59" s="48" t="s">
        <v>183</v>
      </c>
      <c r="C59" s="49"/>
      <c r="D59" s="49"/>
      <c r="E59" s="17">
        <f>'[2]58.1 Đất ở'!G93</f>
        <v>220000</v>
      </c>
      <c r="F59" s="17"/>
      <c r="G59" s="17"/>
      <c r="H59" s="17"/>
    </row>
    <row r="60" spans="1:8" ht="15.75" x14ac:dyDescent="0.25">
      <c r="A60" s="20">
        <v>2</v>
      </c>
      <c r="B60" s="48" t="s">
        <v>184</v>
      </c>
      <c r="C60" s="49"/>
      <c r="D60" s="49"/>
      <c r="E60" s="17">
        <f>'[2]58.1 Đất ở'!G95</f>
        <v>140000</v>
      </c>
      <c r="F60" s="17"/>
      <c r="G60" s="17"/>
      <c r="H60" s="17"/>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row r="959" spans="1:8" ht="62.25" customHeight="1" x14ac:dyDescent="0.25">
      <c r="A959" s="12"/>
      <c r="B959" s="12"/>
      <c r="C959" s="12"/>
      <c r="D959" s="12"/>
      <c r="E959" s="13"/>
      <c r="F959" s="13"/>
      <c r="G959" s="13"/>
      <c r="H959" s="13"/>
    </row>
    <row r="960" spans="1:8" ht="62.25" customHeight="1" x14ac:dyDescent="0.25">
      <c r="A960" s="12"/>
      <c r="B960" s="12"/>
      <c r="C960" s="12"/>
      <c r="D960" s="12"/>
      <c r="E960" s="13"/>
      <c r="F960" s="13"/>
      <c r="G960" s="13"/>
      <c r="H960" s="13"/>
    </row>
    <row r="961" spans="1:8" ht="62.25" customHeight="1" x14ac:dyDescent="0.25">
      <c r="A961" s="12"/>
      <c r="B961" s="12"/>
      <c r="C961" s="12"/>
      <c r="D961" s="12"/>
      <c r="E961" s="13"/>
      <c r="F961" s="13"/>
      <c r="G961" s="13"/>
      <c r="H961" s="13"/>
    </row>
    <row r="962" spans="1:8" ht="62.25" customHeight="1" x14ac:dyDescent="0.25">
      <c r="A962" s="12"/>
      <c r="B962" s="12"/>
      <c r="C962" s="12"/>
      <c r="D962" s="12"/>
      <c r="E962" s="13"/>
      <c r="F962" s="13"/>
      <c r="G962" s="13"/>
      <c r="H962" s="13"/>
    </row>
    <row r="963" spans="1:8" ht="62.25" customHeight="1" x14ac:dyDescent="0.25">
      <c r="A963" s="12"/>
      <c r="B963" s="12"/>
      <c r="C963" s="12"/>
      <c r="D963" s="12"/>
      <c r="E963" s="13"/>
      <c r="F963" s="13"/>
      <c r="G963" s="13"/>
      <c r="H963" s="13"/>
    </row>
    <row r="964" spans="1:8" ht="62.25" customHeight="1" x14ac:dyDescent="0.25">
      <c r="A964" s="12"/>
      <c r="B964" s="12"/>
      <c r="C964" s="12"/>
      <c r="D964" s="12"/>
      <c r="E964" s="13"/>
      <c r="F964" s="13"/>
      <c r="G964" s="13"/>
      <c r="H964" s="13"/>
    </row>
    <row r="965" spans="1:8" ht="62.25" customHeight="1" x14ac:dyDescent="0.25">
      <c r="A965" s="12"/>
      <c r="B965" s="12"/>
      <c r="C965" s="12"/>
      <c r="D965" s="12"/>
      <c r="E965" s="13"/>
      <c r="F965" s="13"/>
      <c r="G965" s="13"/>
      <c r="H965" s="13"/>
    </row>
    <row r="966" spans="1:8" ht="62.25" customHeight="1" x14ac:dyDescent="0.25">
      <c r="A966" s="12"/>
      <c r="B966" s="12"/>
      <c r="C966" s="12"/>
      <c r="D966" s="12"/>
      <c r="E966" s="13"/>
      <c r="F966" s="13"/>
      <c r="G966" s="13"/>
      <c r="H966" s="13"/>
    </row>
    <row r="967" spans="1:8" ht="62.25" customHeight="1" x14ac:dyDescent="0.25">
      <c r="A967" s="12"/>
      <c r="B967" s="12"/>
      <c r="C967" s="12"/>
      <c r="D967" s="12"/>
      <c r="E967" s="13"/>
      <c r="F967" s="13"/>
      <c r="G967" s="13"/>
      <c r="H967" s="13"/>
    </row>
    <row r="968" spans="1:8" ht="62.25" customHeight="1" x14ac:dyDescent="0.25">
      <c r="A968" s="12"/>
      <c r="B968" s="12"/>
      <c r="C968" s="12"/>
      <c r="D968" s="12"/>
      <c r="E968" s="13"/>
      <c r="F968" s="13"/>
      <c r="G968" s="13"/>
      <c r="H968" s="13"/>
    </row>
    <row r="969" spans="1:8" ht="62.25" customHeight="1" x14ac:dyDescent="0.25">
      <c r="A969" s="12"/>
      <c r="B969" s="12"/>
      <c r="C969" s="12"/>
      <c r="D969" s="12"/>
      <c r="E969" s="13"/>
      <c r="F969" s="13"/>
      <c r="G969" s="13"/>
      <c r="H969" s="13"/>
    </row>
    <row r="970" spans="1:8" ht="62.25" customHeight="1" x14ac:dyDescent="0.25">
      <c r="A970" s="12"/>
      <c r="B970" s="12"/>
      <c r="C970" s="12"/>
      <c r="D970" s="12"/>
      <c r="E970" s="13"/>
      <c r="F970" s="13"/>
      <c r="G970" s="13"/>
      <c r="H970" s="13"/>
    </row>
    <row r="971" spans="1:8" ht="62.25" customHeight="1" x14ac:dyDescent="0.25">
      <c r="A971" s="12"/>
      <c r="B971" s="12"/>
      <c r="C971" s="12"/>
      <c r="D971" s="12"/>
      <c r="E971" s="13"/>
      <c r="F971" s="13"/>
      <c r="G971" s="13"/>
      <c r="H971" s="13"/>
    </row>
    <row r="972" spans="1:8" ht="62.25" customHeight="1" x14ac:dyDescent="0.25">
      <c r="A972" s="12"/>
      <c r="B972" s="12"/>
      <c r="C972" s="12"/>
      <c r="D972" s="12"/>
      <c r="E972" s="13"/>
      <c r="F972" s="13"/>
      <c r="G972" s="13"/>
      <c r="H972" s="13"/>
    </row>
    <row r="973" spans="1:8" ht="62.25" customHeight="1" x14ac:dyDescent="0.25">
      <c r="A973" s="12"/>
      <c r="B973" s="12"/>
      <c r="C973" s="12"/>
      <c r="D973" s="12"/>
      <c r="E973" s="13"/>
      <c r="F973" s="13"/>
      <c r="G973" s="13"/>
      <c r="H973" s="13"/>
    </row>
    <row r="974" spans="1:8" ht="62.25" customHeight="1" x14ac:dyDescent="0.25">
      <c r="A974" s="12"/>
      <c r="B974" s="12"/>
      <c r="C974" s="12"/>
      <c r="D974" s="12"/>
      <c r="E974" s="13"/>
      <c r="F974" s="13"/>
      <c r="G974" s="13"/>
      <c r="H974" s="13"/>
    </row>
    <row r="975" spans="1:8" ht="62.25" customHeight="1" x14ac:dyDescent="0.25">
      <c r="A975" s="12"/>
      <c r="B975" s="12"/>
      <c r="C975" s="12"/>
      <c r="D975" s="12"/>
      <c r="E975" s="13"/>
      <c r="F975" s="13"/>
      <c r="G975" s="13"/>
      <c r="H975" s="13"/>
    </row>
    <row r="976" spans="1:8" ht="62.25" customHeight="1" x14ac:dyDescent="0.25">
      <c r="A976" s="12"/>
      <c r="B976" s="12"/>
      <c r="C976" s="12"/>
      <c r="D976" s="12"/>
      <c r="E976" s="13"/>
      <c r="F976" s="13"/>
      <c r="G976" s="13"/>
      <c r="H976" s="13"/>
    </row>
    <row r="977" spans="1:8" ht="62.25" customHeight="1" x14ac:dyDescent="0.25">
      <c r="A977" s="12"/>
      <c r="B977" s="12"/>
      <c r="C977" s="12"/>
      <c r="D977" s="12"/>
      <c r="E977" s="13"/>
      <c r="F977" s="13"/>
      <c r="G977" s="13"/>
      <c r="H977" s="13"/>
    </row>
    <row r="978" spans="1:8" ht="62.25" customHeight="1" x14ac:dyDescent="0.25">
      <c r="A978" s="12"/>
      <c r="B978" s="12"/>
      <c r="C978" s="12"/>
      <c r="D978" s="12"/>
      <c r="E978" s="13"/>
      <c r="F978" s="13"/>
      <c r="G978" s="13"/>
      <c r="H978" s="13"/>
    </row>
    <row r="979" spans="1:8" ht="62.25" customHeight="1" x14ac:dyDescent="0.25">
      <c r="A979" s="12"/>
      <c r="B979" s="12"/>
      <c r="C979" s="12"/>
      <c r="D979" s="12"/>
      <c r="E979" s="13"/>
      <c r="F979" s="13"/>
      <c r="G979" s="13"/>
      <c r="H979" s="13"/>
    </row>
    <row r="980" spans="1:8" ht="62.25" customHeight="1" x14ac:dyDescent="0.25">
      <c r="A980" s="12"/>
      <c r="B980" s="12"/>
      <c r="C980" s="12"/>
      <c r="D980" s="12"/>
      <c r="E980" s="13"/>
      <c r="F980" s="13"/>
      <c r="G980" s="13"/>
      <c r="H980" s="13"/>
    </row>
    <row r="981" spans="1:8" ht="62.25" customHeight="1" x14ac:dyDescent="0.25">
      <c r="A981" s="12"/>
      <c r="B981" s="12"/>
      <c r="C981" s="12"/>
      <c r="D981" s="12"/>
      <c r="E981" s="13"/>
      <c r="F981" s="13"/>
      <c r="G981" s="13"/>
      <c r="H981" s="13"/>
    </row>
    <row r="982" spans="1:8" ht="62.25" customHeight="1" x14ac:dyDescent="0.25">
      <c r="A982" s="12"/>
      <c r="B982" s="12"/>
      <c r="C982" s="12"/>
      <c r="D982" s="12"/>
      <c r="E982" s="13"/>
      <c r="F982" s="13"/>
      <c r="G982" s="13"/>
      <c r="H982" s="13"/>
    </row>
    <row r="983" spans="1:8" ht="62.25" customHeight="1" x14ac:dyDescent="0.25">
      <c r="A983" s="12"/>
      <c r="B983" s="12"/>
      <c r="C983" s="12"/>
      <c r="D983" s="12"/>
      <c r="E983" s="13"/>
      <c r="F983" s="13"/>
      <c r="G983" s="13"/>
      <c r="H983" s="13"/>
    </row>
    <row r="984" spans="1:8" ht="62.25" customHeight="1" x14ac:dyDescent="0.25">
      <c r="A984" s="12"/>
      <c r="B984" s="12"/>
      <c r="C984" s="12"/>
      <c r="D984" s="12"/>
      <c r="E984" s="13"/>
      <c r="F984" s="13"/>
      <c r="G984" s="13"/>
      <c r="H984" s="13"/>
    </row>
    <row r="985" spans="1:8" ht="62.25" customHeight="1" x14ac:dyDescent="0.25">
      <c r="A985" s="12"/>
      <c r="B985" s="12"/>
      <c r="C985" s="12"/>
      <c r="D985" s="12"/>
      <c r="E985" s="13"/>
      <c r="F985" s="13"/>
      <c r="G985" s="13"/>
      <c r="H985" s="13"/>
    </row>
    <row r="986" spans="1:8" ht="62.25" customHeight="1" x14ac:dyDescent="0.25">
      <c r="A986" s="12"/>
      <c r="B986" s="12"/>
      <c r="C986" s="12"/>
      <c r="D986" s="12"/>
      <c r="E986" s="13"/>
      <c r="F986" s="13"/>
      <c r="G986" s="13"/>
      <c r="H986" s="13"/>
    </row>
    <row r="987" spans="1:8" ht="62.25" customHeight="1" x14ac:dyDescent="0.25">
      <c r="A987" s="12"/>
      <c r="B987" s="12"/>
      <c r="C987" s="12"/>
      <c r="D987" s="12"/>
      <c r="E987" s="13"/>
      <c r="F987" s="13"/>
      <c r="G987" s="13"/>
      <c r="H987" s="13"/>
    </row>
    <row r="988" spans="1:8" ht="62.25" customHeight="1" x14ac:dyDescent="0.25">
      <c r="A988" s="12"/>
      <c r="B988" s="12"/>
      <c r="C988" s="12"/>
      <c r="D988" s="12"/>
      <c r="E988" s="13"/>
      <c r="F988" s="13"/>
      <c r="G988" s="13"/>
      <c r="H988" s="13"/>
    </row>
    <row r="989" spans="1:8" ht="62.25" customHeight="1" x14ac:dyDescent="0.25">
      <c r="A989" s="12"/>
      <c r="B989" s="12"/>
      <c r="C989" s="12"/>
      <c r="D989" s="12"/>
      <c r="E989" s="13"/>
      <c r="F989" s="13"/>
      <c r="G989" s="13"/>
      <c r="H989" s="13"/>
    </row>
    <row r="990" spans="1:8" ht="62.25" customHeight="1" x14ac:dyDescent="0.25">
      <c r="A990" s="12"/>
      <c r="B990" s="12"/>
      <c r="C990" s="12"/>
      <c r="D990" s="12"/>
      <c r="E990" s="13"/>
      <c r="F990" s="13"/>
      <c r="G990" s="13"/>
      <c r="H990" s="13"/>
    </row>
    <row r="991" spans="1:8" ht="62.25" customHeight="1" x14ac:dyDescent="0.25">
      <c r="A991" s="12"/>
      <c r="B991" s="12"/>
      <c r="C991" s="12"/>
      <c r="D991" s="12"/>
      <c r="E991" s="13"/>
      <c r="F991" s="13"/>
      <c r="G991" s="13"/>
      <c r="H991" s="13"/>
    </row>
    <row r="992" spans="1:8" ht="62.25" customHeight="1" x14ac:dyDescent="0.25">
      <c r="A992" s="12"/>
      <c r="B992" s="12"/>
      <c r="C992" s="12"/>
      <c r="D992" s="12"/>
      <c r="E992" s="13"/>
      <c r="F992" s="13"/>
      <c r="G992" s="13"/>
      <c r="H992" s="13"/>
    </row>
    <row r="993" spans="1:8" ht="62.25" customHeight="1" x14ac:dyDescent="0.25">
      <c r="A993" s="12"/>
      <c r="B993" s="12"/>
      <c r="C993" s="12"/>
      <c r="D993" s="12"/>
      <c r="E993" s="13"/>
      <c r="F993" s="13"/>
      <c r="G993" s="13"/>
      <c r="H993" s="13"/>
    </row>
    <row r="994" spans="1:8" ht="62.25" customHeight="1" x14ac:dyDescent="0.25">
      <c r="A994" s="12"/>
      <c r="B994" s="12"/>
      <c r="C994" s="12"/>
      <c r="D994" s="12"/>
      <c r="E994" s="13"/>
      <c r="F994" s="13"/>
      <c r="G994" s="13"/>
      <c r="H994" s="13"/>
    </row>
    <row r="995" spans="1:8" ht="62.25" customHeight="1" x14ac:dyDescent="0.25">
      <c r="A995" s="12"/>
      <c r="B995" s="12"/>
      <c r="C995" s="12"/>
      <c r="D995" s="12"/>
      <c r="E995" s="13"/>
      <c r="F995" s="13"/>
      <c r="G995" s="13"/>
      <c r="H995" s="13"/>
    </row>
  </sheetData>
  <mergeCells count="18">
    <mergeCell ref="B52:D52"/>
    <mergeCell ref="B53:D53"/>
    <mergeCell ref="B44:D44"/>
    <mergeCell ref="B54:D54"/>
    <mergeCell ref="A58:H58"/>
    <mergeCell ref="A57:H57"/>
    <mergeCell ref="C50:D50"/>
    <mergeCell ref="C51:D51"/>
    <mergeCell ref="A2:B2"/>
    <mergeCell ref="G2:H2"/>
    <mergeCell ref="A4:H4"/>
    <mergeCell ref="A5:H5"/>
    <mergeCell ref="A6:H6"/>
    <mergeCell ref="A7:A8"/>
    <mergeCell ref="B7:B8"/>
    <mergeCell ref="C7:D7"/>
    <mergeCell ref="E7:H7"/>
    <mergeCell ref="B49:D49"/>
  </mergeCells>
  <phoneticPr fontId="11" type="noConversion"/>
  <printOptions horizontalCentered="1"/>
  <pageMargins left="0.2" right="0.2" top="0.5" bottom="0.5" header="0.2" footer="0.2"/>
  <pageSetup paperSize="9" scale="90" orientation="landscape"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96"/>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2"/>
      <c r="C1" s="12"/>
      <c r="D1" s="12"/>
      <c r="E1" s="13"/>
      <c r="F1" s="13"/>
      <c r="G1" s="13"/>
      <c r="H1" s="13"/>
    </row>
    <row r="2" spans="1:8" ht="15.75" x14ac:dyDescent="0.25">
      <c r="A2" s="60" t="s">
        <v>168</v>
      </c>
      <c r="B2" s="60"/>
      <c r="C2" s="12"/>
      <c r="D2" s="12"/>
      <c r="E2" s="13"/>
      <c r="F2" s="13"/>
      <c r="G2" s="61" t="s">
        <v>20</v>
      </c>
      <c r="H2" s="61"/>
    </row>
    <row r="3" spans="1:8" ht="15.75" x14ac:dyDescent="0.25">
      <c r="A3" s="11"/>
      <c r="B3" s="12"/>
      <c r="C3" s="12"/>
      <c r="D3" s="12"/>
      <c r="E3" s="13"/>
      <c r="F3" s="13"/>
      <c r="G3" s="13"/>
      <c r="H3" s="13"/>
    </row>
    <row r="4" spans="1:8" ht="15.75" x14ac:dyDescent="0.25">
      <c r="A4" s="66" t="s">
        <v>171</v>
      </c>
      <c r="B4" s="66"/>
      <c r="C4" s="66"/>
      <c r="D4" s="66"/>
      <c r="E4" s="66"/>
      <c r="F4" s="66"/>
      <c r="G4" s="66"/>
      <c r="H4" s="66"/>
    </row>
    <row r="5" spans="1:8" ht="15.75" x14ac:dyDescent="0.25">
      <c r="A5" s="62" t="s">
        <v>22</v>
      </c>
      <c r="B5" s="62"/>
      <c r="C5" s="62"/>
      <c r="D5" s="62"/>
      <c r="E5" s="62"/>
      <c r="F5" s="62"/>
      <c r="G5" s="62"/>
      <c r="H5" s="62"/>
    </row>
    <row r="6" spans="1:8" ht="15.75" x14ac:dyDescent="0.25">
      <c r="A6" s="63" t="s">
        <v>175</v>
      </c>
      <c r="B6" s="63"/>
      <c r="C6" s="63"/>
      <c r="D6" s="63"/>
      <c r="E6" s="63"/>
      <c r="F6" s="63"/>
      <c r="G6" s="63"/>
      <c r="H6" s="63"/>
    </row>
    <row r="7" spans="1:8" ht="15.75" x14ac:dyDescent="0.25">
      <c r="A7" s="65" t="s">
        <v>3</v>
      </c>
      <c r="B7" s="65" t="s">
        <v>4</v>
      </c>
      <c r="C7" s="65" t="s">
        <v>5</v>
      </c>
      <c r="D7" s="65"/>
      <c r="E7" s="65" t="s">
        <v>174</v>
      </c>
      <c r="F7" s="65"/>
      <c r="G7" s="65"/>
      <c r="H7" s="65"/>
    </row>
    <row r="8" spans="1:8" ht="15.75" x14ac:dyDescent="0.25">
      <c r="A8" s="65"/>
      <c r="B8" s="65"/>
      <c r="C8" s="7" t="s">
        <v>8</v>
      </c>
      <c r="D8" s="7" t="s">
        <v>9</v>
      </c>
      <c r="E8" s="14" t="s">
        <v>6</v>
      </c>
      <c r="F8" s="14" t="s">
        <v>12</v>
      </c>
      <c r="G8" s="14" t="s">
        <v>13</v>
      </c>
      <c r="H8" s="14" t="s">
        <v>14</v>
      </c>
    </row>
    <row r="9" spans="1:8" s="16" customFormat="1" ht="15.75" x14ac:dyDescent="0.25">
      <c r="A9" s="15" t="s">
        <v>2</v>
      </c>
      <c r="B9" s="38" t="s">
        <v>178</v>
      </c>
      <c r="C9" s="39"/>
      <c r="D9" s="39"/>
      <c r="E9" s="15"/>
      <c r="F9" s="15"/>
      <c r="G9" s="15"/>
      <c r="H9" s="15"/>
    </row>
    <row r="10" spans="1:8" s="16" customFormat="1" ht="47.25" x14ac:dyDescent="0.25">
      <c r="A10" s="20">
        <v>1</v>
      </c>
      <c r="B10" s="39" t="s">
        <v>31</v>
      </c>
      <c r="C10" s="39" t="s">
        <v>32</v>
      </c>
      <c r="D10" s="39" t="s">
        <v>33</v>
      </c>
      <c r="E10" s="17">
        <f>'58.1. Đất ở tại đô thị '!E10*0.8</f>
        <v>9616000</v>
      </c>
      <c r="F10" s="17">
        <f>'58.1. Đất ở tại đô thị '!F10*0.8</f>
        <v>5769600</v>
      </c>
      <c r="G10" s="17">
        <f>'58.1. Đất ở tại đô thị '!G10*0.8</f>
        <v>3846400</v>
      </c>
      <c r="H10" s="17">
        <f>'58.1. Đất ở tại đô thị '!H10*0.8</f>
        <v>1923200</v>
      </c>
    </row>
    <row r="11" spans="1:8" s="16" customFormat="1" ht="31.5" x14ac:dyDescent="0.25">
      <c r="A11" s="20">
        <v>2</v>
      </c>
      <c r="B11" s="39" t="s">
        <v>34</v>
      </c>
      <c r="C11" s="59" t="s">
        <v>35</v>
      </c>
      <c r="D11" s="59"/>
      <c r="E11" s="17">
        <f>'58.1. Đất ở tại đô thị '!E11*0.8</f>
        <v>9464000</v>
      </c>
      <c r="F11" s="17">
        <f>'58.1. Đất ở tại đô thị '!F11*0.8</f>
        <v>5678400</v>
      </c>
      <c r="G11" s="17">
        <f>'58.1. Đất ở tại đô thị '!G11*0.8</f>
        <v>3785600</v>
      </c>
      <c r="H11" s="17">
        <f>'58.1. Đất ở tại đô thị '!H11*0.8</f>
        <v>1892800</v>
      </c>
    </row>
    <row r="12" spans="1:8" s="16" customFormat="1" ht="31.5" x14ac:dyDescent="0.25">
      <c r="A12" s="20">
        <v>3</v>
      </c>
      <c r="B12" s="39" t="s">
        <v>36</v>
      </c>
      <c r="C12" s="39" t="s">
        <v>37</v>
      </c>
      <c r="D12" s="39" t="s">
        <v>38</v>
      </c>
      <c r="E12" s="17">
        <f>'58.1. Đất ở tại đô thị '!E12*0.8</f>
        <v>8080000</v>
      </c>
      <c r="F12" s="17">
        <f>'58.1. Đất ở tại đô thị '!F12*0.8</f>
        <v>4848000</v>
      </c>
      <c r="G12" s="17">
        <f>'58.1. Đất ở tại đô thị '!G12*0.8</f>
        <v>3232000</v>
      </c>
      <c r="H12" s="17">
        <f>'58.1. Đất ở tại đô thị '!H12*0.8</f>
        <v>1616000</v>
      </c>
    </row>
    <row r="13" spans="1:8" s="16" customFormat="1" ht="47.25" x14ac:dyDescent="0.25">
      <c r="A13" s="20">
        <v>4</v>
      </c>
      <c r="B13" s="39" t="s">
        <v>39</v>
      </c>
      <c r="C13" s="39" t="s">
        <v>38</v>
      </c>
      <c r="D13" s="39" t="s">
        <v>40</v>
      </c>
      <c r="E13" s="17">
        <f>'58.1. Đất ở tại đô thị '!E13*0.8</f>
        <v>6872000</v>
      </c>
      <c r="F13" s="17">
        <f>'58.1. Đất ở tại đô thị '!F13*0.8</f>
        <v>4123200</v>
      </c>
      <c r="G13" s="17">
        <f>'58.1. Đất ở tại đô thị '!G13*0.8</f>
        <v>2748800</v>
      </c>
      <c r="H13" s="17">
        <f>'58.1. Đất ở tại đô thị '!H13*0.8</f>
        <v>1374400</v>
      </c>
    </row>
    <row r="14" spans="1:8" s="16" customFormat="1" ht="31.5" x14ac:dyDescent="0.25">
      <c r="A14" s="20">
        <v>5</v>
      </c>
      <c r="B14" s="39" t="s">
        <v>41</v>
      </c>
      <c r="C14" s="39" t="s">
        <v>42</v>
      </c>
      <c r="D14" s="39" t="s">
        <v>43</v>
      </c>
      <c r="E14" s="17">
        <f>'58.1. Đất ở tại đô thị '!E14*0.8</f>
        <v>5784000</v>
      </c>
      <c r="F14" s="17">
        <f>'58.1. Đất ở tại đô thị '!F14*0.8</f>
        <v>3470400</v>
      </c>
      <c r="G14" s="17">
        <f>'58.1. Đất ở tại đô thị '!G14*0.8</f>
        <v>2313600</v>
      </c>
      <c r="H14" s="17">
        <f>'58.1. Đất ở tại đô thị '!H14*0.8</f>
        <v>1156800</v>
      </c>
    </row>
    <row r="15" spans="1:8" s="16" customFormat="1" ht="31.5" x14ac:dyDescent="0.25">
      <c r="A15" s="20">
        <v>6</v>
      </c>
      <c r="B15" s="39" t="s">
        <v>44</v>
      </c>
      <c r="C15" s="39" t="s">
        <v>45</v>
      </c>
      <c r="D15" s="39" t="s">
        <v>46</v>
      </c>
      <c r="E15" s="17">
        <f>'58.1. Đất ở tại đô thị '!E15*0.8</f>
        <v>7984000</v>
      </c>
      <c r="F15" s="17">
        <f>'58.1. Đất ở tại đô thị '!F15*0.8</f>
        <v>4790400</v>
      </c>
      <c r="G15" s="17">
        <f>'58.1. Đất ở tại đô thị '!G15*0.8</f>
        <v>3193600</v>
      </c>
      <c r="H15" s="17">
        <f>'58.1. Đất ở tại đô thị '!H15*0.8</f>
        <v>1596800</v>
      </c>
    </row>
    <row r="16" spans="1:8" s="16" customFormat="1" ht="31.5" x14ac:dyDescent="0.25">
      <c r="A16" s="20">
        <v>7</v>
      </c>
      <c r="B16" s="39" t="s">
        <v>47</v>
      </c>
      <c r="C16" s="39" t="s">
        <v>48</v>
      </c>
      <c r="D16" s="39" t="s">
        <v>49</v>
      </c>
      <c r="E16" s="17">
        <f>'58.1. Đất ở tại đô thị '!E16*0.8</f>
        <v>8248000</v>
      </c>
      <c r="F16" s="17">
        <f>'58.1. Đất ở tại đô thị '!F16*0.8</f>
        <v>4948800</v>
      </c>
      <c r="G16" s="17">
        <f>'58.1. Đất ở tại đô thị '!G16*0.8</f>
        <v>3299200</v>
      </c>
      <c r="H16" s="17">
        <f>'58.1. Đất ở tại đô thị '!H16*0.8</f>
        <v>1649600</v>
      </c>
    </row>
    <row r="17" spans="1:8" s="16" customFormat="1" ht="15.75" x14ac:dyDescent="0.25">
      <c r="A17" s="20">
        <v>8</v>
      </c>
      <c r="B17" s="39" t="s">
        <v>50</v>
      </c>
      <c r="C17" s="39" t="s">
        <v>51</v>
      </c>
      <c r="D17" s="39" t="s">
        <v>52</v>
      </c>
      <c r="E17" s="17">
        <f>'58.1. Đất ở tại đô thị '!E17*0.8</f>
        <v>4256000</v>
      </c>
      <c r="F17" s="17">
        <f>'58.1. Đất ở tại đô thị '!F17*0.8</f>
        <v>2553600</v>
      </c>
      <c r="G17" s="17">
        <f>'58.1. Đất ở tại đô thị '!G17*0.8</f>
        <v>1702400</v>
      </c>
      <c r="H17" s="17">
        <f>'58.1. Đất ở tại đô thị '!H17*0.8</f>
        <v>851200</v>
      </c>
    </row>
    <row r="18" spans="1:8" s="16" customFormat="1" ht="31.5" x14ac:dyDescent="0.25">
      <c r="A18" s="20">
        <v>9</v>
      </c>
      <c r="B18" s="39" t="s">
        <v>53</v>
      </c>
      <c r="C18" s="39" t="s">
        <v>1</v>
      </c>
      <c r="D18" s="39" t="s">
        <v>54</v>
      </c>
      <c r="E18" s="17">
        <f>'58.1. Đất ở tại đô thị '!E18*0.8</f>
        <v>4232000</v>
      </c>
      <c r="F18" s="17">
        <f>'58.1. Đất ở tại đô thị '!F18*0.8</f>
        <v>2539200</v>
      </c>
      <c r="G18" s="17">
        <f>'58.1. Đất ở tại đô thị '!G18*0.8</f>
        <v>1692800</v>
      </c>
      <c r="H18" s="17">
        <f>'58.1. Đất ở tại đô thị '!H18*0.8</f>
        <v>846400</v>
      </c>
    </row>
    <row r="19" spans="1:8" s="16" customFormat="1" ht="31.5" x14ac:dyDescent="0.25">
      <c r="A19" s="20">
        <v>10</v>
      </c>
      <c r="B19" s="39" t="s">
        <v>55</v>
      </c>
      <c r="C19" s="39" t="s">
        <v>46</v>
      </c>
      <c r="D19" s="39" t="s">
        <v>52</v>
      </c>
      <c r="E19" s="17">
        <f>'58.1. Đất ở tại đô thị '!E19*0.8</f>
        <v>2760000</v>
      </c>
      <c r="F19" s="17">
        <f>'58.1. Đất ở tại đô thị '!F19*0.8</f>
        <v>1656000</v>
      </c>
      <c r="G19" s="17">
        <f>'58.1. Đất ở tại đô thị '!G19*0.8</f>
        <v>1104000</v>
      </c>
      <c r="H19" s="17">
        <f>'58.1. Đất ở tại đô thị '!H19*0.8</f>
        <v>552000</v>
      </c>
    </row>
    <row r="20" spans="1:8" s="16" customFormat="1" ht="15.75" x14ac:dyDescent="0.25">
      <c r="A20" s="20">
        <v>11</v>
      </c>
      <c r="B20" s="39" t="s">
        <v>56</v>
      </c>
      <c r="C20" s="39" t="s">
        <v>57</v>
      </c>
      <c r="D20" s="39" t="s">
        <v>58</v>
      </c>
      <c r="E20" s="17">
        <f>'58.1. Đất ở tại đô thị '!E20*0.8</f>
        <v>4472000</v>
      </c>
      <c r="F20" s="17">
        <f>'58.1. Đất ở tại đô thị '!F20*0.8</f>
        <v>2683200</v>
      </c>
      <c r="G20" s="17">
        <f>'58.1. Đất ở tại đô thị '!G20*0.8</f>
        <v>1788800</v>
      </c>
      <c r="H20" s="17">
        <f>'58.1. Đất ở tại đô thị '!H20*0.8</f>
        <v>894400</v>
      </c>
    </row>
    <row r="21" spans="1:8" s="16" customFormat="1" ht="31.5" x14ac:dyDescent="0.25">
      <c r="A21" s="20">
        <v>12</v>
      </c>
      <c r="B21" s="39" t="s">
        <v>59</v>
      </c>
      <c r="C21" s="39" t="s">
        <v>60</v>
      </c>
      <c r="D21" s="39" t="s">
        <v>61</v>
      </c>
      <c r="E21" s="17">
        <f>'58.1. Đất ở tại đô thị '!E21*0.8</f>
        <v>2600000</v>
      </c>
      <c r="F21" s="17">
        <f>'58.1. Đất ở tại đô thị '!F21*0.8</f>
        <v>1560000</v>
      </c>
      <c r="G21" s="17">
        <f>'58.1. Đất ở tại đô thị '!G21*0.8</f>
        <v>1040000</v>
      </c>
      <c r="H21" s="17">
        <f>'58.1. Đất ở tại đô thị '!H21*0.8</f>
        <v>520000</v>
      </c>
    </row>
    <row r="22" spans="1:8" s="16" customFormat="1" ht="31.5" x14ac:dyDescent="0.25">
      <c r="A22" s="20">
        <v>13</v>
      </c>
      <c r="B22" s="39" t="s">
        <v>62</v>
      </c>
      <c r="C22" s="39" t="s">
        <v>63</v>
      </c>
      <c r="D22" s="39" t="s">
        <v>64</v>
      </c>
      <c r="E22" s="17">
        <f>'58.1. Đất ở tại đô thị '!E22*0.8</f>
        <v>4560000</v>
      </c>
      <c r="F22" s="17">
        <f>'58.1. Đất ở tại đô thị '!F22*0.8</f>
        <v>2736000</v>
      </c>
      <c r="G22" s="17">
        <f>'58.1. Đất ở tại đô thị '!G22*0.8</f>
        <v>1824000</v>
      </c>
      <c r="H22" s="17">
        <f>'58.1. Đất ở tại đô thị '!H22*0.8</f>
        <v>912000</v>
      </c>
    </row>
    <row r="23" spans="1:8" s="16" customFormat="1" ht="31.5" x14ac:dyDescent="0.25">
      <c r="A23" s="20">
        <v>14</v>
      </c>
      <c r="B23" s="39" t="s">
        <v>0</v>
      </c>
      <c r="C23" s="39" t="s">
        <v>65</v>
      </c>
      <c r="D23" s="39" t="s">
        <v>66</v>
      </c>
      <c r="E23" s="17">
        <f>'58.1. Đất ở tại đô thị '!E23*0.8</f>
        <v>4544000</v>
      </c>
      <c r="F23" s="17">
        <f>'58.1. Đất ở tại đô thị '!F23*0.8</f>
        <v>2726400</v>
      </c>
      <c r="G23" s="17">
        <f>'58.1. Đất ở tại đô thị '!G23*0.8</f>
        <v>1817600</v>
      </c>
      <c r="H23" s="17">
        <f>'58.1. Đất ở tại đô thị '!H23*0.8</f>
        <v>908800</v>
      </c>
    </row>
    <row r="24" spans="1:8" s="16" customFormat="1" ht="31.5" x14ac:dyDescent="0.25">
      <c r="A24" s="20">
        <v>15</v>
      </c>
      <c r="B24" s="39" t="s">
        <v>67</v>
      </c>
      <c r="C24" s="39" t="s">
        <v>65</v>
      </c>
      <c r="D24" s="39" t="s">
        <v>68</v>
      </c>
      <c r="E24" s="17">
        <f>'58.1. Đất ở tại đô thị '!E24*0.8</f>
        <v>4288000</v>
      </c>
      <c r="F24" s="17">
        <f>'58.1. Đất ở tại đô thị '!F24*0.8</f>
        <v>2572800</v>
      </c>
      <c r="G24" s="17">
        <f>'58.1. Đất ở tại đô thị '!G24*0.8</f>
        <v>1715200</v>
      </c>
      <c r="H24" s="17">
        <f>'58.1. Đất ở tại đô thị '!H24*0.8</f>
        <v>857600</v>
      </c>
    </row>
    <row r="25" spans="1:8" s="16" customFormat="1" ht="31.5" x14ac:dyDescent="0.25">
      <c r="A25" s="20">
        <v>16</v>
      </c>
      <c r="B25" s="39" t="s">
        <v>69</v>
      </c>
      <c r="C25" s="39" t="s">
        <v>68</v>
      </c>
      <c r="D25" s="39" t="s">
        <v>70</v>
      </c>
      <c r="E25" s="17">
        <f>'58.1. Đất ở tại đô thị '!E25*0.8</f>
        <v>1952000</v>
      </c>
      <c r="F25" s="17">
        <f>'58.1. Đất ở tại đô thị '!F25*0.8</f>
        <v>1171200</v>
      </c>
      <c r="G25" s="17">
        <f>'58.1. Đất ở tại đô thị '!G25*0.8</f>
        <v>780800</v>
      </c>
      <c r="H25" s="17">
        <f>'58.1. Đất ở tại đô thị '!H25*0.8</f>
        <v>390400</v>
      </c>
    </row>
    <row r="26" spans="1:8" s="16" customFormat="1" ht="31.5" x14ac:dyDescent="0.25">
      <c r="A26" s="20">
        <v>17</v>
      </c>
      <c r="B26" s="39" t="s">
        <v>71</v>
      </c>
      <c r="C26" s="39" t="s">
        <v>72</v>
      </c>
      <c r="D26" s="39" t="s">
        <v>73</v>
      </c>
      <c r="E26" s="17">
        <f>'58.1. Đất ở tại đô thị '!E26*0.8</f>
        <v>2560000</v>
      </c>
      <c r="F26" s="17">
        <f>'58.1. Đất ở tại đô thị '!F26*0.8</f>
        <v>1536000</v>
      </c>
      <c r="G26" s="17">
        <f>'58.1. Đất ở tại đô thị '!G26*0.8</f>
        <v>1024000</v>
      </c>
      <c r="H26" s="17">
        <f>'58.1. Đất ở tại đô thị '!H26*0.8</f>
        <v>512000</v>
      </c>
    </row>
    <row r="27" spans="1:8" s="16" customFormat="1" ht="15.75" x14ac:dyDescent="0.25">
      <c r="A27" s="20">
        <v>18</v>
      </c>
      <c r="B27" s="39" t="s">
        <v>74</v>
      </c>
      <c r="C27" s="59" t="s">
        <v>75</v>
      </c>
      <c r="D27" s="59"/>
      <c r="E27" s="17">
        <f>'58.1. Đất ở tại đô thị '!E27*0.8</f>
        <v>2496000</v>
      </c>
      <c r="F27" s="17">
        <f>'58.1. Đất ở tại đô thị '!F27*0.8</f>
        <v>1497600</v>
      </c>
      <c r="G27" s="17">
        <f>'58.1. Đất ở tại đô thị '!G27*0.8</f>
        <v>998400</v>
      </c>
      <c r="H27" s="17">
        <f>'58.1. Đất ở tại đô thị '!H27*0.8</f>
        <v>499200</v>
      </c>
    </row>
    <row r="28" spans="1:8" s="16" customFormat="1" ht="31.5" x14ac:dyDescent="0.25">
      <c r="A28" s="20">
        <v>19</v>
      </c>
      <c r="B28" s="39" t="s">
        <v>76</v>
      </c>
      <c r="C28" s="39" t="s">
        <v>77</v>
      </c>
      <c r="D28" s="39" t="s">
        <v>78</v>
      </c>
      <c r="E28" s="17">
        <f>'58.1. Đất ở tại đô thị '!E28*0.8</f>
        <v>1840000</v>
      </c>
      <c r="F28" s="17">
        <f>'58.1. Đất ở tại đô thị '!F28*0.8</f>
        <v>1104000</v>
      </c>
      <c r="G28" s="17">
        <f>'58.1. Đất ở tại đô thị '!G28*0.8</f>
        <v>736000</v>
      </c>
      <c r="H28" s="17"/>
    </row>
    <row r="29" spans="1:8" s="16" customFormat="1" ht="31.5" x14ac:dyDescent="0.25">
      <c r="A29" s="20">
        <v>20</v>
      </c>
      <c r="B29" s="39" t="s">
        <v>79</v>
      </c>
      <c r="C29" s="39" t="s">
        <v>80</v>
      </c>
      <c r="D29" s="39" t="s">
        <v>81</v>
      </c>
      <c r="E29" s="17">
        <f>'58.1. Đất ở tại đô thị '!E29*0.8</f>
        <v>1728000</v>
      </c>
      <c r="F29" s="17">
        <f>'58.1. Đất ở tại đô thị '!F29*0.8</f>
        <v>1036800</v>
      </c>
      <c r="G29" s="17">
        <f>'58.1. Đất ở tại đô thị '!G29*0.8</f>
        <v>691200</v>
      </c>
      <c r="H29" s="17"/>
    </row>
    <row r="30" spans="1:8" s="16" customFormat="1" ht="47.25" x14ac:dyDescent="0.25">
      <c r="A30" s="20">
        <v>21</v>
      </c>
      <c r="B30" s="39" t="s">
        <v>82</v>
      </c>
      <c r="C30" s="39" t="s">
        <v>83</v>
      </c>
      <c r="D30" s="39" t="s">
        <v>84</v>
      </c>
      <c r="E30" s="17">
        <f>'58.1. Đất ở tại đô thị '!E30*0.8</f>
        <v>1896000</v>
      </c>
      <c r="F30" s="17">
        <f>'58.1. Đất ở tại đô thị '!F30*0.8</f>
        <v>1137600</v>
      </c>
      <c r="G30" s="17">
        <f>'58.1. Đất ở tại đô thị '!G30*0.8</f>
        <v>758400</v>
      </c>
      <c r="H30" s="17">
        <f>'58.1. Đất ở tại đô thị '!H30*0.8</f>
        <v>379200</v>
      </c>
    </row>
    <row r="31" spans="1:8" s="16" customFormat="1" ht="31.5" x14ac:dyDescent="0.25">
      <c r="A31" s="20">
        <v>22</v>
      </c>
      <c r="B31" s="39" t="s">
        <v>85</v>
      </c>
      <c r="C31" s="39" t="s">
        <v>86</v>
      </c>
      <c r="D31" s="39" t="s">
        <v>87</v>
      </c>
      <c r="E31" s="17">
        <f>'58.1. Đất ở tại đô thị '!E31*0.8</f>
        <v>2576000</v>
      </c>
      <c r="F31" s="17">
        <f>'58.1. Đất ở tại đô thị '!F31*0.8</f>
        <v>1545600</v>
      </c>
      <c r="G31" s="17">
        <f>'58.1. Đất ở tại đô thị '!G31*0.8</f>
        <v>1030400</v>
      </c>
      <c r="H31" s="17">
        <f>'58.1. Đất ở tại đô thị '!H31*0.8</f>
        <v>515200</v>
      </c>
    </row>
    <row r="32" spans="1:8" s="16" customFormat="1" ht="31.5" x14ac:dyDescent="0.25">
      <c r="A32" s="20">
        <v>23</v>
      </c>
      <c r="B32" s="39" t="s">
        <v>88</v>
      </c>
      <c r="C32" s="39" t="s">
        <v>52</v>
      </c>
      <c r="D32" s="39" t="s">
        <v>45</v>
      </c>
      <c r="E32" s="17">
        <f>'58.1. Đất ở tại đô thị '!E32*0.8</f>
        <v>1816000</v>
      </c>
      <c r="F32" s="17">
        <f>'58.1. Đất ở tại đô thị '!F32*0.8</f>
        <v>1089600</v>
      </c>
      <c r="G32" s="17">
        <f>'58.1. Đất ở tại đô thị '!G32*0.8</f>
        <v>726400</v>
      </c>
      <c r="H32" s="17">
        <f>'58.1. Đất ở tại đô thị '!H32*0.8</f>
        <v>363200</v>
      </c>
    </row>
    <row r="33" spans="1:8" s="16" customFormat="1" ht="15.75" x14ac:dyDescent="0.25">
      <c r="A33" s="20">
        <v>24</v>
      </c>
      <c r="B33" s="39" t="s">
        <v>89</v>
      </c>
      <c r="C33" s="39" t="s">
        <v>90</v>
      </c>
      <c r="D33" s="39" t="s">
        <v>57</v>
      </c>
      <c r="E33" s="17">
        <f>'58.1. Đất ở tại đô thị '!E33*0.8</f>
        <v>1800000</v>
      </c>
      <c r="F33" s="17">
        <f>'58.1. Đất ở tại đô thị '!F33*0.8</f>
        <v>1080000</v>
      </c>
      <c r="G33" s="17">
        <f>'58.1. Đất ở tại đô thị '!G33*0.8</f>
        <v>720000</v>
      </c>
      <c r="H33" s="17">
        <f>'58.1. Đất ở tại đô thị '!H33*0.8</f>
        <v>360000</v>
      </c>
    </row>
    <row r="34" spans="1:8" s="16" customFormat="1" ht="47.25" x14ac:dyDescent="0.25">
      <c r="A34" s="20">
        <v>25</v>
      </c>
      <c r="B34" s="39" t="s">
        <v>91</v>
      </c>
      <c r="C34" s="39" t="s">
        <v>92</v>
      </c>
      <c r="D34" s="39" t="s">
        <v>1</v>
      </c>
      <c r="E34" s="17">
        <f>'58.1. Đất ở tại đô thị '!E34*0.8</f>
        <v>2160000</v>
      </c>
      <c r="F34" s="17">
        <f>'58.1. Đất ở tại đô thị '!F34*0.8</f>
        <v>1296000</v>
      </c>
      <c r="G34" s="17">
        <f>'58.1. Đất ở tại đô thị '!G34*0.8</f>
        <v>864000</v>
      </c>
      <c r="H34" s="17">
        <f>'58.1. Đất ở tại đô thị '!H34*0.8</f>
        <v>432000</v>
      </c>
    </row>
    <row r="35" spans="1:8" s="16" customFormat="1" ht="31.5" x14ac:dyDescent="0.25">
      <c r="A35" s="20">
        <v>26</v>
      </c>
      <c r="B35" s="39" t="s">
        <v>93</v>
      </c>
      <c r="C35" s="39" t="s">
        <v>94</v>
      </c>
      <c r="D35" s="39" t="s">
        <v>66</v>
      </c>
      <c r="E35" s="17">
        <f>'58.1. Đất ở tại đô thị '!E35*0.8</f>
        <v>2552000</v>
      </c>
      <c r="F35" s="17">
        <f>'58.1. Đất ở tại đô thị '!F35*0.8</f>
        <v>1531200</v>
      </c>
      <c r="G35" s="17">
        <f>'58.1. Đất ở tại đô thị '!G35*0.8</f>
        <v>1020800</v>
      </c>
      <c r="H35" s="17">
        <f>'58.1. Đất ở tại đô thị '!H35*0.8</f>
        <v>510400</v>
      </c>
    </row>
    <row r="36" spans="1:8" s="16" customFormat="1" ht="31.5" x14ac:dyDescent="0.25">
      <c r="A36" s="20">
        <v>27</v>
      </c>
      <c r="B36" s="39" t="s">
        <v>95</v>
      </c>
      <c r="C36" s="59" t="s">
        <v>96</v>
      </c>
      <c r="D36" s="59"/>
      <c r="E36" s="17">
        <f>'58.1. Đất ở tại đô thị '!E36*0.8</f>
        <v>2056000</v>
      </c>
      <c r="F36" s="17">
        <f>'58.1. Đất ở tại đô thị '!F36*0.8</f>
        <v>1233600</v>
      </c>
      <c r="G36" s="17">
        <f>'58.1. Đất ở tại đô thị '!G36*0.8</f>
        <v>822400</v>
      </c>
      <c r="H36" s="17">
        <f>'58.1. Đất ở tại đô thị '!H36*0.8</f>
        <v>411200</v>
      </c>
    </row>
    <row r="37" spans="1:8" s="16" customFormat="1" ht="47.25" x14ac:dyDescent="0.25">
      <c r="A37" s="20">
        <v>28</v>
      </c>
      <c r="B37" s="39" t="s">
        <v>97</v>
      </c>
      <c r="C37" s="39" t="s">
        <v>98</v>
      </c>
      <c r="D37" s="39" t="s">
        <v>99</v>
      </c>
      <c r="E37" s="17">
        <f>'58.1. Đất ở tại đô thị '!E37*0.8</f>
        <v>1704000</v>
      </c>
      <c r="F37" s="17">
        <f>'58.1. Đất ở tại đô thị '!F37*0.8</f>
        <v>1022400</v>
      </c>
      <c r="G37" s="17">
        <f>'58.1. Đất ở tại đô thị '!G37*0.8</f>
        <v>681600</v>
      </c>
      <c r="H37" s="17"/>
    </row>
    <row r="38" spans="1:8" s="16" customFormat="1" ht="47.25" x14ac:dyDescent="0.25">
      <c r="A38" s="20">
        <v>29</v>
      </c>
      <c r="B38" s="39" t="s">
        <v>100</v>
      </c>
      <c r="C38" s="39" t="s">
        <v>65</v>
      </c>
      <c r="D38" s="39" t="s">
        <v>66</v>
      </c>
      <c r="E38" s="17">
        <f>'58.1. Đất ở tại đô thị '!E38*0.8</f>
        <v>5176000</v>
      </c>
      <c r="F38" s="17">
        <f>'58.1. Đất ở tại đô thị '!F38*0.8</f>
        <v>3105600</v>
      </c>
      <c r="G38" s="17">
        <f>'58.1. Đất ở tại đô thị '!G38*0.8</f>
        <v>2070400</v>
      </c>
      <c r="H38" s="17">
        <f>'58.1. Đất ở tại đô thị '!H38*0.8</f>
        <v>1035200</v>
      </c>
    </row>
    <row r="39" spans="1:8" s="16" customFormat="1" ht="15.75" x14ac:dyDescent="0.25">
      <c r="A39" s="64" t="s">
        <v>23</v>
      </c>
      <c r="B39" s="64"/>
      <c r="C39" s="64"/>
      <c r="D39" s="64"/>
      <c r="E39" s="64"/>
      <c r="F39" s="64"/>
      <c r="G39" s="64"/>
      <c r="H39" s="64"/>
    </row>
    <row r="40" spans="1:8" s="16" customFormat="1" ht="15.75" x14ac:dyDescent="0.25">
      <c r="A40" s="57" t="s">
        <v>10</v>
      </c>
      <c r="B40" s="57"/>
      <c r="C40" s="57"/>
      <c r="D40" s="57"/>
      <c r="E40" s="58"/>
      <c r="F40" s="58"/>
      <c r="G40" s="58"/>
      <c r="H40" s="58"/>
    </row>
    <row r="41" spans="1:8" s="16" customFormat="1" ht="15.75" x14ac:dyDescent="0.25">
      <c r="A41" s="20">
        <v>1</v>
      </c>
      <c r="B41" s="39" t="s">
        <v>101</v>
      </c>
      <c r="C41" s="40"/>
      <c r="D41" s="41"/>
      <c r="E41" s="17">
        <f>+'58.1. Đất ở tại đô thị '!E41*0.8</f>
        <v>280000</v>
      </c>
      <c r="F41" s="17"/>
      <c r="G41" s="17"/>
      <c r="H41" s="17"/>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row r="959" spans="1:8" ht="62.25" customHeight="1" x14ac:dyDescent="0.25">
      <c r="A959" s="12"/>
      <c r="B959" s="12"/>
      <c r="C959" s="12"/>
      <c r="D959" s="12"/>
      <c r="E959" s="13"/>
      <c r="F959" s="13"/>
      <c r="G959" s="13"/>
      <c r="H959" s="13"/>
    </row>
    <row r="960" spans="1:8" ht="62.25" customHeight="1" x14ac:dyDescent="0.25">
      <c r="A960" s="12"/>
      <c r="B960" s="12"/>
      <c r="C960" s="12"/>
      <c r="D960" s="12"/>
      <c r="E960" s="13"/>
      <c r="F960" s="13"/>
      <c r="G960" s="13"/>
      <c r="H960" s="13"/>
    </row>
    <row r="961" spans="1:8" ht="62.25" customHeight="1" x14ac:dyDescent="0.25">
      <c r="A961" s="12"/>
      <c r="B961" s="12"/>
      <c r="C961" s="12"/>
      <c r="D961" s="12"/>
      <c r="E961" s="13"/>
      <c r="F961" s="13"/>
      <c r="G961" s="13"/>
      <c r="H961" s="13"/>
    </row>
    <row r="962" spans="1:8" ht="62.25" customHeight="1" x14ac:dyDescent="0.25">
      <c r="A962" s="12"/>
      <c r="B962" s="12"/>
      <c r="C962" s="12"/>
      <c r="D962" s="12"/>
      <c r="E962" s="13"/>
      <c r="F962" s="13"/>
      <c r="G962" s="13"/>
      <c r="H962" s="13"/>
    </row>
    <row r="963" spans="1:8" ht="62.25" customHeight="1" x14ac:dyDescent="0.25">
      <c r="A963" s="12"/>
      <c r="B963" s="12"/>
      <c r="C963" s="12"/>
      <c r="D963" s="12"/>
      <c r="E963" s="13"/>
      <c r="F963" s="13"/>
      <c r="G963" s="13"/>
      <c r="H963" s="13"/>
    </row>
    <row r="964" spans="1:8" ht="62.25" customHeight="1" x14ac:dyDescent="0.25">
      <c r="A964" s="12"/>
      <c r="B964" s="12"/>
      <c r="C964" s="12"/>
      <c r="D964" s="12"/>
      <c r="E964" s="13"/>
      <c r="F964" s="13"/>
      <c r="G964" s="13"/>
      <c r="H964" s="13"/>
    </row>
    <row r="965" spans="1:8" ht="62.25" customHeight="1" x14ac:dyDescent="0.25">
      <c r="A965" s="12"/>
      <c r="B965" s="12"/>
      <c r="C965" s="12"/>
      <c r="D965" s="12"/>
      <c r="E965" s="13"/>
      <c r="F965" s="13"/>
      <c r="G965" s="13"/>
      <c r="H965" s="13"/>
    </row>
    <row r="966" spans="1:8" ht="62.25" customHeight="1" x14ac:dyDescent="0.25">
      <c r="A966" s="12"/>
      <c r="B966" s="12"/>
      <c r="C966" s="12"/>
      <c r="D966" s="12"/>
      <c r="E966" s="13"/>
      <c r="F966" s="13"/>
      <c r="G966" s="13"/>
      <c r="H966" s="13"/>
    </row>
    <row r="967" spans="1:8" ht="62.25" customHeight="1" x14ac:dyDescent="0.25">
      <c r="A967" s="12"/>
      <c r="B967" s="12"/>
      <c r="C967" s="12"/>
      <c r="D967" s="12"/>
      <c r="E967" s="13"/>
      <c r="F967" s="13"/>
      <c r="G967" s="13"/>
      <c r="H967" s="13"/>
    </row>
    <row r="968" spans="1:8" ht="62.25" customHeight="1" x14ac:dyDescent="0.25">
      <c r="A968" s="12"/>
      <c r="B968" s="12"/>
      <c r="C968" s="12"/>
      <c r="D968" s="12"/>
      <c r="E968" s="13"/>
      <c r="F968" s="13"/>
      <c r="G968" s="13"/>
      <c r="H968" s="13"/>
    </row>
    <row r="969" spans="1:8" ht="62.25" customHeight="1" x14ac:dyDescent="0.25">
      <c r="A969" s="12"/>
      <c r="B969" s="12"/>
      <c r="C969" s="12"/>
      <c r="D969" s="12"/>
      <c r="E969" s="13"/>
      <c r="F969" s="13"/>
      <c r="G969" s="13"/>
      <c r="H969" s="13"/>
    </row>
    <row r="970" spans="1:8" ht="62.25" customHeight="1" x14ac:dyDescent="0.25">
      <c r="A970" s="12"/>
      <c r="B970" s="12"/>
      <c r="C970" s="12"/>
      <c r="D970" s="12"/>
      <c r="E970" s="13"/>
      <c r="F970" s="13"/>
      <c r="G970" s="13"/>
      <c r="H970" s="13"/>
    </row>
    <row r="971" spans="1:8" ht="62.25" customHeight="1" x14ac:dyDescent="0.25">
      <c r="A971" s="12"/>
      <c r="B971" s="12"/>
      <c r="C971" s="12"/>
      <c r="D971" s="12"/>
      <c r="E971" s="13"/>
      <c r="F971" s="13"/>
      <c r="G971" s="13"/>
      <c r="H971" s="13"/>
    </row>
    <row r="972" spans="1:8" ht="62.25" customHeight="1" x14ac:dyDescent="0.25">
      <c r="A972" s="12"/>
      <c r="B972" s="12"/>
      <c r="C972" s="12"/>
      <c r="D972" s="12"/>
      <c r="E972" s="13"/>
      <c r="F972" s="13"/>
      <c r="G972" s="13"/>
      <c r="H972" s="13"/>
    </row>
    <row r="973" spans="1:8" ht="62.25" customHeight="1" x14ac:dyDescent="0.25">
      <c r="A973" s="12"/>
      <c r="B973" s="12"/>
      <c r="C973" s="12"/>
      <c r="D973" s="12"/>
      <c r="E973" s="13"/>
      <c r="F973" s="13"/>
      <c r="G973" s="13"/>
      <c r="H973" s="13"/>
    </row>
    <row r="974" spans="1:8" ht="62.25" customHeight="1" x14ac:dyDescent="0.25"/>
    <row r="975" spans="1:8" ht="62.25" customHeight="1" x14ac:dyDescent="0.25"/>
    <row r="976" spans="1:8" ht="62.25" customHeight="1" x14ac:dyDescent="0.25"/>
    <row r="977" ht="62.25" customHeight="1" x14ac:dyDescent="0.25"/>
    <row r="978" ht="62.25" customHeight="1" x14ac:dyDescent="0.25"/>
    <row r="979" ht="62.25" customHeight="1" x14ac:dyDescent="0.25"/>
    <row r="980" ht="62.25" customHeight="1" x14ac:dyDescent="0.25"/>
    <row r="981" ht="62.25" customHeight="1" x14ac:dyDescent="0.25"/>
    <row r="982" ht="62.25" customHeight="1" x14ac:dyDescent="0.25"/>
    <row r="983" ht="62.25" customHeight="1" x14ac:dyDescent="0.25"/>
    <row r="984" ht="62.25" customHeight="1" x14ac:dyDescent="0.25"/>
    <row r="985" ht="62.25" customHeight="1" x14ac:dyDescent="0.25"/>
    <row r="986" ht="62.25" customHeight="1" x14ac:dyDescent="0.25"/>
    <row r="987" ht="62.25" customHeight="1" x14ac:dyDescent="0.25"/>
    <row r="988" ht="62.25" customHeight="1" x14ac:dyDescent="0.25"/>
    <row r="989" ht="62.25" customHeight="1" x14ac:dyDescent="0.25"/>
    <row r="990" ht="62.25" customHeight="1" x14ac:dyDescent="0.25"/>
    <row r="991" ht="62.25" customHeight="1" x14ac:dyDescent="0.25"/>
    <row r="992" ht="62.25" customHeight="1" x14ac:dyDescent="0.25"/>
    <row r="993" ht="62.25" customHeight="1" x14ac:dyDescent="0.25"/>
    <row r="994" ht="62.25" customHeight="1" x14ac:dyDescent="0.25"/>
    <row r="995" ht="62.25" customHeight="1" x14ac:dyDescent="0.25"/>
    <row r="996" ht="62.25" customHeight="1" x14ac:dyDescent="0.25"/>
  </sheetData>
  <mergeCells count="14">
    <mergeCell ref="A40:H40"/>
    <mergeCell ref="A7:A8"/>
    <mergeCell ref="B7:B8"/>
    <mergeCell ref="C7:D7"/>
    <mergeCell ref="E7:H7"/>
    <mergeCell ref="A39:H39"/>
    <mergeCell ref="C11:D11"/>
    <mergeCell ref="C27:D27"/>
    <mergeCell ref="C36:D36"/>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95"/>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2"/>
      <c r="C1" s="12"/>
      <c r="D1" s="12"/>
      <c r="E1" s="13"/>
      <c r="F1" s="13"/>
      <c r="G1" s="13"/>
      <c r="H1" s="13"/>
    </row>
    <row r="2" spans="1:8" ht="15.75" x14ac:dyDescent="0.25">
      <c r="A2" s="60" t="s">
        <v>168</v>
      </c>
      <c r="B2" s="60"/>
      <c r="C2" s="12"/>
      <c r="D2" s="12"/>
      <c r="E2" s="13"/>
      <c r="F2" s="13"/>
      <c r="G2" s="61" t="s">
        <v>24</v>
      </c>
      <c r="H2" s="61"/>
    </row>
    <row r="3" spans="1:8" ht="15.75" x14ac:dyDescent="0.25">
      <c r="A3" s="11"/>
      <c r="B3" s="12"/>
      <c r="C3" s="12"/>
      <c r="D3" s="12"/>
      <c r="E3" s="13"/>
      <c r="F3" s="13"/>
      <c r="G3" s="13"/>
      <c r="H3" s="13"/>
    </row>
    <row r="4" spans="1:8" ht="15.75" x14ac:dyDescent="0.25">
      <c r="A4" s="66" t="s">
        <v>170</v>
      </c>
      <c r="B4" s="66"/>
      <c r="C4" s="66"/>
      <c r="D4" s="66"/>
      <c r="E4" s="66"/>
      <c r="F4" s="66"/>
      <c r="G4" s="66"/>
      <c r="H4" s="66"/>
    </row>
    <row r="5" spans="1:8" ht="15.75" x14ac:dyDescent="0.25">
      <c r="A5" s="62" t="s">
        <v>22</v>
      </c>
      <c r="B5" s="62"/>
      <c r="C5" s="62"/>
      <c r="D5" s="62"/>
      <c r="E5" s="62"/>
      <c r="F5" s="62"/>
      <c r="G5" s="62"/>
      <c r="H5" s="62"/>
    </row>
    <row r="6" spans="1:8" ht="15.75" x14ac:dyDescent="0.25">
      <c r="A6" s="63" t="s">
        <v>7</v>
      </c>
      <c r="B6" s="63"/>
      <c r="C6" s="63"/>
      <c r="D6" s="63"/>
      <c r="E6" s="63"/>
      <c r="F6" s="63"/>
      <c r="G6" s="63"/>
      <c r="H6" s="63"/>
    </row>
    <row r="7" spans="1:8" ht="15.75" x14ac:dyDescent="0.25">
      <c r="A7" s="65" t="s">
        <v>3</v>
      </c>
      <c r="B7" s="65" t="s">
        <v>4</v>
      </c>
      <c r="C7" s="65" t="s">
        <v>5</v>
      </c>
      <c r="D7" s="65"/>
      <c r="E7" s="65" t="s">
        <v>174</v>
      </c>
      <c r="F7" s="65"/>
      <c r="G7" s="65"/>
      <c r="H7" s="65"/>
    </row>
    <row r="8" spans="1:8" ht="15.75" x14ac:dyDescent="0.25">
      <c r="A8" s="65"/>
      <c r="B8" s="65"/>
      <c r="C8" s="7" t="s">
        <v>8</v>
      </c>
      <c r="D8" s="7" t="s">
        <v>9</v>
      </c>
      <c r="E8" s="14" t="s">
        <v>6</v>
      </c>
      <c r="F8" s="14" t="s">
        <v>12</v>
      </c>
      <c r="G8" s="14" t="s">
        <v>13</v>
      </c>
      <c r="H8" s="14" t="s">
        <v>14</v>
      </c>
    </row>
    <row r="9" spans="1:8" ht="15.75" x14ac:dyDescent="0.25">
      <c r="A9" s="15">
        <v>1</v>
      </c>
      <c r="B9" s="43" t="s">
        <v>102</v>
      </c>
      <c r="C9" s="37"/>
      <c r="D9" s="37"/>
      <c r="E9" s="4"/>
      <c r="F9" s="4"/>
      <c r="G9" s="4"/>
      <c r="H9" s="4"/>
    </row>
    <row r="10" spans="1:8" ht="31.5" x14ac:dyDescent="0.25">
      <c r="A10" s="20">
        <v>1</v>
      </c>
      <c r="B10" s="39" t="s">
        <v>103</v>
      </c>
      <c r="C10" s="39" t="s">
        <v>104</v>
      </c>
      <c r="D10" s="39" t="s">
        <v>105</v>
      </c>
      <c r="E10" s="6">
        <f>0.8*'58.2. Đất ở tại nông thôn'!E10</f>
        <v>2376000</v>
      </c>
      <c r="F10" s="6">
        <f>0.8*'58.2. Đất ở tại nông thôn'!F10</f>
        <v>1425600</v>
      </c>
      <c r="G10" s="6">
        <f>0.8*'58.2. Đất ở tại nông thôn'!G10</f>
        <v>950400</v>
      </c>
      <c r="H10" s="6">
        <f>0.8*'58.2. Đất ở tại nông thôn'!H10</f>
        <v>475200</v>
      </c>
    </row>
    <row r="11" spans="1:8" ht="31.5" x14ac:dyDescent="0.25">
      <c r="A11" s="20">
        <f>1+A10</f>
        <v>2</v>
      </c>
      <c r="B11" s="39" t="s">
        <v>106</v>
      </c>
      <c r="C11" s="39" t="s">
        <v>105</v>
      </c>
      <c r="D11" s="39" t="s">
        <v>107</v>
      </c>
      <c r="E11" s="6">
        <f>0.8*'58.2. Đất ở tại nông thôn'!E11</f>
        <v>1624000</v>
      </c>
      <c r="F11" s="6">
        <f>0.8*'58.2. Đất ở tại nông thôn'!F11</f>
        <v>974400</v>
      </c>
      <c r="G11" s="6">
        <f>0.8*'58.2. Đất ở tại nông thôn'!G11</f>
        <v>649600</v>
      </c>
      <c r="H11" s="6">
        <f>0.8*'58.2. Đất ở tại nông thôn'!H11</f>
        <v>324800</v>
      </c>
    </row>
    <row r="12" spans="1:8" ht="47.25" x14ac:dyDescent="0.25">
      <c r="A12" s="20">
        <f t="shared" ref="A12" si="0">1+A11</f>
        <v>3</v>
      </c>
      <c r="B12" s="39" t="s">
        <v>108</v>
      </c>
      <c r="C12" s="39" t="s">
        <v>107</v>
      </c>
      <c r="D12" s="39" t="s">
        <v>109</v>
      </c>
      <c r="E12" s="6">
        <f>0.8*'58.2. Đất ở tại nông thôn'!E12</f>
        <v>952000</v>
      </c>
      <c r="F12" s="6">
        <f>0.8*'58.2. Đất ở tại nông thôn'!F12</f>
        <v>571200</v>
      </c>
      <c r="G12" s="6">
        <f>0.8*'58.2. Đất ở tại nông thôn'!G12</f>
        <v>380800</v>
      </c>
      <c r="H12" s="6">
        <f>0.8*'58.2. Đất ở tại nông thôn'!H12</f>
        <v>190400</v>
      </c>
    </row>
    <row r="13" spans="1:8" s="28" customFormat="1" ht="15.75" x14ac:dyDescent="0.25">
      <c r="A13" s="15">
        <v>2</v>
      </c>
      <c r="B13" s="44" t="s">
        <v>110</v>
      </c>
      <c r="C13" s="44"/>
      <c r="D13" s="44"/>
      <c r="E13" s="6"/>
      <c r="F13" s="6"/>
      <c r="G13" s="6"/>
      <c r="H13" s="6"/>
    </row>
    <row r="14" spans="1:8" ht="31.5" x14ac:dyDescent="0.25">
      <c r="A14" s="20">
        <v>1</v>
      </c>
      <c r="B14" s="39" t="s">
        <v>103</v>
      </c>
      <c r="C14" s="39" t="s">
        <v>111</v>
      </c>
      <c r="D14" s="39" t="s">
        <v>112</v>
      </c>
      <c r="E14" s="6">
        <f>0.8*'58.2. Đất ở tại nông thôn'!E14</f>
        <v>2312000</v>
      </c>
      <c r="F14" s="6">
        <f>0.8*'58.2. Đất ở tại nông thôn'!F14</f>
        <v>1387200</v>
      </c>
      <c r="G14" s="6">
        <f>0.8*'58.2. Đất ở tại nông thôn'!G14</f>
        <v>924800</v>
      </c>
      <c r="H14" s="6">
        <f>0.8*'58.2. Đất ở tại nông thôn'!H14</f>
        <v>462400</v>
      </c>
    </row>
    <row r="15" spans="1:8" ht="47.25" x14ac:dyDescent="0.25">
      <c r="A15" s="20">
        <v>2</v>
      </c>
      <c r="B15" s="39" t="s">
        <v>106</v>
      </c>
      <c r="C15" s="39" t="s">
        <v>112</v>
      </c>
      <c r="D15" s="39" t="s">
        <v>113</v>
      </c>
      <c r="E15" s="6">
        <f>0.8*'58.2. Đất ở tại nông thôn'!E15</f>
        <v>1032000</v>
      </c>
      <c r="F15" s="6">
        <f>0.8*'58.2. Đất ở tại nông thôn'!F15</f>
        <v>619200</v>
      </c>
      <c r="G15" s="6">
        <f>0.8*'58.2. Đất ở tại nông thôn'!G15</f>
        <v>412800</v>
      </c>
      <c r="H15" s="6">
        <f>0.8*'58.2. Đất ở tại nông thôn'!H15</f>
        <v>206400</v>
      </c>
    </row>
    <row r="16" spans="1:8" ht="47.25" x14ac:dyDescent="0.25">
      <c r="A16" s="20">
        <v>3</v>
      </c>
      <c r="B16" s="39" t="s">
        <v>108</v>
      </c>
      <c r="C16" s="39" t="s">
        <v>114</v>
      </c>
      <c r="D16" s="39" t="s">
        <v>115</v>
      </c>
      <c r="E16" s="6">
        <f>0.8*'58.2. Đất ở tại nông thôn'!E16</f>
        <v>856000</v>
      </c>
      <c r="F16" s="6">
        <f>0.8*'58.2. Đất ở tại nông thôn'!F16</f>
        <v>513600</v>
      </c>
      <c r="G16" s="6">
        <f>0.8*'58.2. Đất ở tại nông thôn'!G16</f>
        <v>342400</v>
      </c>
      <c r="H16" s="6">
        <f>0.8*'58.2. Đất ở tại nông thôn'!H16</f>
        <v>171200</v>
      </c>
    </row>
    <row r="17" spans="1:8" ht="15.75" x14ac:dyDescent="0.25">
      <c r="A17" s="15">
        <v>3</v>
      </c>
      <c r="B17" s="43" t="s">
        <v>116</v>
      </c>
      <c r="C17" s="37"/>
      <c r="D17" s="37"/>
      <c r="E17" s="6"/>
      <c r="F17" s="6"/>
      <c r="G17" s="6"/>
      <c r="H17" s="6"/>
    </row>
    <row r="18" spans="1:8" ht="15.75" x14ac:dyDescent="0.25">
      <c r="A18" s="20">
        <v>1</v>
      </c>
      <c r="B18" s="39" t="s">
        <v>103</v>
      </c>
      <c r="C18" s="39" t="s">
        <v>117</v>
      </c>
      <c r="D18" s="39" t="s">
        <v>118</v>
      </c>
      <c r="E18" s="6">
        <f>0.8*'58.2. Đất ở tại nông thôn'!E18</f>
        <v>2016000</v>
      </c>
      <c r="F18" s="6">
        <f>0.8*'58.2. Đất ở tại nông thôn'!F18</f>
        <v>1209600</v>
      </c>
      <c r="G18" s="6">
        <f>0.8*'58.2. Đất ở tại nông thôn'!G18</f>
        <v>806400</v>
      </c>
      <c r="H18" s="6">
        <f>0.8*'58.2. Đất ở tại nông thôn'!H18</f>
        <v>403200</v>
      </c>
    </row>
    <row r="19" spans="1:8" ht="47.25" x14ac:dyDescent="0.25">
      <c r="A19" s="20">
        <v>2</v>
      </c>
      <c r="B19" s="39" t="s">
        <v>106</v>
      </c>
      <c r="C19" s="39" t="s">
        <v>118</v>
      </c>
      <c r="D19" s="39" t="s">
        <v>119</v>
      </c>
      <c r="E19" s="6">
        <f>0.8*'58.2. Đất ở tại nông thôn'!E19</f>
        <v>1472000</v>
      </c>
      <c r="F19" s="6">
        <f>0.8*'58.2. Đất ở tại nông thôn'!F19</f>
        <v>883200</v>
      </c>
      <c r="G19" s="6">
        <f>0.8*'58.2. Đất ở tại nông thôn'!G19</f>
        <v>588800</v>
      </c>
      <c r="H19" s="6">
        <f>0.8*'58.2. Đất ở tại nông thôn'!H19</f>
        <v>294400</v>
      </c>
    </row>
    <row r="20" spans="1:8" ht="47.25" x14ac:dyDescent="0.25">
      <c r="A20" s="20">
        <v>3</v>
      </c>
      <c r="B20" s="39" t="s">
        <v>120</v>
      </c>
      <c r="C20" s="39" t="s">
        <v>119</v>
      </c>
      <c r="D20" s="39" t="s">
        <v>121</v>
      </c>
      <c r="E20" s="6">
        <f>0.8*'58.2. Đất ở tại nông thôn'!E20</f>
        <v>912000</v>
      </c>
      <c r="F20" s="6">
        <f>0.8*'58.2. Đất ở tại nông thôn'!F20</f>
        <v>547200</v>
      </c>
      <c r="G20" s="6">
        <f>0.8*'58.2. Đất ở tại nông thôn'!G20</f>
        <v>364800</v>
      </c>
      <c r="H20" s="6">
        <f>0.8*'58.2. Đất ở tại nông thôn'!H20</f>
        <v>182400</v>
      </c>
    </row>
    <row r="21" spans="1:8" ht="31.5" x14ac:dyDescent="0.25">
      <c r="A21" s="20">
        <v>4</v>
      </c>
      <c r="B21" s="39" t="s">
        <v>122</v>
      </c>
      <c r="C21" s="39" t="s">
        <v>121</v>
      </c>
      <c r="D21" s="39" t="s">
        <v>86</v>
      </c>
      <c r="E21" s="6">
        <f>0.8*'58.2. Đất ở tại nông thôn'!E21</f>
        <v>544000</v>
      </c>
      <c r="F21" s="6">
        <f>0.8*'58.2. Đất ở tại nông thôn'!F21</f>
        <v>326400</v>
      </c>
      <c r="G21" s="6">
        <f>0.8*'58.2. Đất ở tại nông thôn'!G21</f>
        <v>217600</v>
      </c>
      <c r="H21" s="6"/>
    </row>
    <row r="22" spans="1:8" ht="15.75" x14ac:dyDescent="0.25">
      <c r="A22" s="15">
        <v>4</v>
      </c>
      <c r="B22" s="43" t="s">
        <v>123</v>
      </c>
      <c r="C22" s="37"/>
      <c r="D22" s="37"/>
      <c r="E22" s="6"/>
      <c r="F22" s="6"/>
      <c r="G22" s="6"/>
      <c r="H22" s="6"/>
    </row>
    <row r="23" spans="1:8" ht="63" x14ac:dyDescent="0.25">
      <c r="A23" s="20">
        <v>1</v>
      </c>
      <c r="B23" s="45"/>
      <c r="C23" s="39" t="s">
        <v>124</v>
      </c>
      <c r="D23" s="39" t="s">
        <v>125</v>
      </c>
      <c r="E23" s="6">
        <f>0.8*'58.2. Đất ở tại nông thôn'!E23</f>
        <v>1512000</v>
      </c>
      <c r="F23" s="6">
        <f>0.8*'58.2. Đất ở tại nông thôn'!F23</f>
        <v>907200</v>
      </c>
      <c r="G23" s="6">
        <f>0.8*'58.2. Đất ở tại nông thôn'!G23</f>
        <v>604800</v>
      </c>
      <c r="H23" s="6">
        <f>0.8*'58.2. Đất ở tại nông thôn'!H23</f>
        <v>302400</v>
      </c>
    </row>
    <row r="24" spans="1:8" ht="15.75" x14ac:dyDescent="0.25">
      <c r="A24" s="15">
        <v>5</v>
      </c>
      <c r="B24" s="38" t="s">
        <v>126</v>
      </c>
      <c r="C24" s="39"/>
      <c r="D24" s="39"/>
      <c r="E24" s="6"/>
      <c r="F24" s="6"/>
      <c r="G24" s="6"/>
      <c r="H24" s="6"/>
    </row>
    <row r="25" spans="1:8" ht="31.5" x14ac:dyDescent="0.25">
      <c r="A25" s="20">
        <v>1</v>
      </c>
      <c r="B25" s="39"/>
      <c r="C25" s="39" t="s">
        <v>127</v>
      </c>
      <c r="D25" s="39" t="s">
        <v>86</v>
      </c>
      <c r="E25" s="6">
        <f>0.8*'58.2. Đất ở tại nông thôn'!E25</f>
        <v>2128000</v>
      </c>
      <c r="F25" s="6">
        <f>0.8*'58.2. Đất ở tại nông thôn'!F25</f>
        <v>1276800</v>
      </c>
      <c r="G25" s="6">
        <f>0.8*'58.2. Đất ở tại nông thôn'!G25</f>
        <v>851200</v>
      </c>
      <c r="H25" s="6">
        <f>0.8*'58.2. Đất ở tại nông thôn'!H25</f>
        <v>425600</v>
      </c>
    </row>
    <row r="26" spans="1:8" ht="31.5" x14ac:dyDescent="0.25">
      <c r="A26" s="15">
        <v>6</v>
      </c>
      <c r="B26" s="38" t="s">
        <v>128</v>
      </c>
      <c r="C26" s="39"/>
      <c r="D26" s="39"/>
      <c r="E26" s="6"/>
      <c r="F26" s="6"/>
      <c r="G26" s="6"/>
      <c r="H26" s="6"/>
    </row>
    <row r="27" spans="1:8" ht="31.5" x14ac:dyDescent="0.25">
      <c r="A27" s="20">
        <v>1</v>
      </c>
      <c r="B27" s="39" t="s">
        <v>103</v>
      </c>
      <c r="C27" s="39" t="s">
        <v>129</v>
      </c>
      <c r="D27" s="39" t="s">
        <v>130</v>
      </c>
      <c r="E27" s="6">
        <f>0.8*'58.2. Đất ở tại nông thôn'!E27</f>
        <v>896000</v>
      </c>
      <c r="F27" s="6">
        <f>0.8*'58.2. Đất ở tại nông thôn'!F27</f>
        <v>537600</v>
      </c>
      <c r="G27" s="6">
        <f>0.8*'58.2. Đất ở tại nông thôn'!G27</f>
        <v>358400</v>
      </c>
      <c r="H27" s="6">
        <f>0.8*'58.2. Đất ở tại nông thôn'!H27</f>
        <v>179200</v>
      </c>
    </row>
    <row r="28" spans="1:8" ht="15.75" x14ac:dyDescent="0.25">
      <c r="A28" s="15">
        <v>7</v>
      </c>
      <c r="B28" s="38" t="s">
        <v>131</v>
      </c>
      <c r="C28" s="39"/>
      <c r="D28" s="39"/>
      <c r="E28" s="6"/>
      <c r="F28" s="6"/>
      <c r="G28" s="6"/>
      <c r="H28" s="6"/>
    </row>
    <row r="29" spans="1:8" ht="15.75" x14ac:dyDescent="0.25">
      <c r="A29" s="20">
        <v>1</v>
      </c>
      <c r="B29" s="39" t="s">
        <v>103</v>
      </c>
      <c r="C29" s="39" t="s">
        <v>99</v>
      </c>
      <c r="D29" s="39" t="s">
        <v>132</v>
      </c>
      <c r="E29" s="6">
        <f>0.8*'58.2. Đất ở tại nông thôn'!E29</f>
        <v>664000</v>
      </c>
      <c r="F29" s="6">
        <f>0.8*'58.2. Đất ở tại nông thôn'!F29</f>
        <v>398400</v>
      </c>
      <c r="G29" s="6">
        <f>0.8*'58.2. Đất ở tại nông thôn'!G29</f>
        <v>265600</v>
      </c>
      <c r="H29" s="6"/>
    </row>
    <row r="30" spans="1:8" ht="15.75" x14ac:dyDescent="0.25">
      <c r="A30" s="20">
        <v>2</v>
      </c>
      <c r="B30" s="39" t="s">
        <v>106</v>
      </c>
      <c r="C30" s="39" t="s">
        <v>132</v>
      </c>
      <c r="D30" s="39" t="s">
        <v>133</v>
      </c>
      <c r="E30" s="6">
        <f>0.8*'58.2. Đất ở tại nông thôn'!E30</f>
        <v>664000</v>
      </c>
      <c r="F30" s="6">
        <f>0.8*'58.2. Đất ở tại nông thôn'!F30</f>
        <v>398400</v>
      </c>
      <c r="G30" s="6">
        <f>0.8*'58.2. Đất ở tại nông thôn'!G30</f>
        <v>265600</v>
      </c>
      <c r="H30" s="6"/>
    </row>
    <row r="31" spans="1:8" ht="31.5" x14ac:dyDescent="0.25">
      <c r="A31" s="15">
        <v>8</v>
      </c>
      <c r="B31" s="38" t="s">
        <v>134</v>
      </c>
      <c r="C31" s="39"/>
      <c r="D31" s="39"/>
      <c r="E31" s="6"/>
      <c r="F31" s="6"/>
      <c r="G31" s="6"/>
      <c r="H31" s="6"/>
    </row>
    <row r="32" spans="1:8" ht="31.5" x14ac:dyDescent="0.25">
      <c r="A32" s="20">
        <v>1</v>
      </c>
      <c r="B32" s="39" t="s">
        <v>106</v>
      </c>
      <c r="C32" s="39" t="s">
        <v>135</v>
      </c>
      <c r="D32" s="39" t="s">
        <v>136</v>
      </c>
      <c r="E32" s="6">
        <f>0.8*'58.2. Đất ở tại nông thôn'!E32</f>
        <v>160000</v>
      </c>
      <c r="F32" s="6"/>
      <c r="G32" s="6"/>
      <c r="H32" s="6"/>
    </row>
    <row r="33" spans="1:8" ht="31.5" x14ac:dyDescent="0.25">
      <c r="A33" s="20">
        <v>2</v>
      </c>
      <c r="B33" s="39" t="s">
        <v>108</v>
      </c>
      <c r="C33" s="39" t="s">
        <v>136</v>
      </c>
      <c r="D33" s="39" t="s">
        <v>137</v>
      </c>
      <c r="E33" s="6">
        <f>0.8*'58.2. Đất ở tại nông thôn'!E33</f>
        <v>320000</v>
      </c>
      <c r="F33" s="6">
        <f>0.8*'58.2. Đất ở tại nông thôn'!F33</f>
        <v>192000</v>
      </c>
      <c r="G33" s="6">
        <f>0.8*'58.2. Đất ở tại nông thôn'!G33</f>
        <v>128000</v>
      </c>
      <c r="H33" s="6"/>
    </row>
    <row r="34" spans="1:8" ht="31.5" x14ac:dyDescent="0.25">
      <c r="A34" s="15">
        <v>9</v>
      </c>
      <c r="B34" s="38" t="s">
        <v>180</v>
      </c>
      <c r="C34" s="39"/>
      <c r="D34" s="39"/>
      <c r="E34" s="6"/>
      <c r="F34" s="6"/>
      <c r="G34" s="6"/>
      <c r="H34" s="6"/>
    </row>
    <row r="35" spans="1:8" ht="47.25" x14ac:dyDescent="0.25">
      <c r="A35" s="20">
        <v>1</v>
      </c>
      <c r="B35" s="39" t="s">
        <v>103</v>
      </c>
      <c r="C35" s="39" t="s">
        <v>138</v>
      </c>
      <c r="D35" s="39" t="s">
        <v>139</v>
      </c>
      <c r="E35" s="6">
        <f>0.8*'58.2. Đất ở tại nông thôn'!E35</f>
        <v>280000</v>
      </c>
      <c r="F35" s="6">
        <f>0.8*'58.2. Đất ở tại nông thôn'!F35</f>
        <v>168000</v>
      </c>
      <c r="G35" s="6"/>
      <c r="H35" s="6"/>
    </row>
    <row r="36" spans="1:8" ht="47.25" x14ac:dyDescent="0.25">
      <c r="A36" s="20">
        <v>2</v>
      </c>
      <c r="B36" s="39" t="s">
        <v>106</v>
      </c>
      <c r="C36" s="39" t="s">
        <v>140</v>
      </c>
      <c r="D36" s="39" t="s">
        <v>141</v>
      </c>
      <c r="E36" s="6">
        <f>0.8*'58.2. Đất ở tại nông thôn'!E36</f>
        <v>304000</v>
      </c>
      <c r="F36" s="6">
        <f>0.8*'58.2. Đất ở tại nông thôn'!F36</f>
        <v>182400</v>
      </c>
      <c r="G36" s="6">
        <f>0.8*'58.2. Đất ở tại nông thôn'!G36</f>
        <v>121600</v>
      </c>
      <c r="H36" s="6"/>
    </row>
    <row r="37" spans="1:8" ht="31.5" x14ac:dyDescent="0.25">
      <c r="A37" s="20">
        <v>3</v>
      </c>
      <c r="B37" s="39" t="s">
        <v>108</v>
      </c>
      <c r="C37" s="39" t="s">
        <v>142</v>
      </c>
      <c r="D37" s="39" t="s">
        <v>143</v>
      </c>
      <c r="E37" s="6">
        <f>0.8*'58.2. Đất ở tại nông thôn'!E37</f>
        <v>296000</v>
      </c>
      <c r="F37" s="6">
        <f>0.8*'58.2. Đất ở tại nông thôn'!F37</f>
        <v>177600</v>
      </c>
      <c r="G37" s="6"/>
      <c r="H37" s="6"/>
    </row>
    <row r="38" spans="1:8" ht="31.5" x14ac:dyDescent="0.25">
      <c r="A38" s="15">
        <v>10</v>
      </c>
      <c r="B38" s="36" t="s">
        <v>144</v>
      </c>
      <c r="C38" s="50"/>
      <c r="D38" s="50"/>
      <c r="E38" s="6"/>
      <c r="F38" s="6"/>
      <c r="G38" s="6"/>
      <c r="H38" s="6"/>
    </row>
    <row r="39" spans="1:8" ht="47.25" x14ac:dyDescent="0.25">
      <c r="A39" s="20">
        <v>1</v>
      </c>
      <c r="B39" s="39"/>
      <c r="C39" s="39" t="s">
        <v>145</v>
      </c>
      <c r="D39" s="39" t="s">
        <v>146</v>
      </c>
      <c r="E39" s="6">
        <f>0.8*'58.2. Đất ở tại nông thôn'!E39</f>
        <v>2128000</v>
      </c>
      <c r="F39" s="6">
        <f>0.8*'58.2. Đất ở tại nông thôn'!F39</f>
        <v>1276800</v>
      </c>
      <c r="G39" s="6">
        <f>0.8*'58.2. Đất ở tại nông thôn'!G39</f>
        <v>851200</v>
      </c>
      <c r="H39" s="6">
        <f>0.8*'58.2. Đất ở tại nông thôn'!H39</f>
        <v>425600</v>
      </c>
    </row>
    <row r="40" spans="1:8" ht="15.75" x14ac:dyDescent="0.25">
      <c r="A40" s="15">
        <v>11</v>
      </c>
      <c r="B40" s="38" t="s">
        <v>147</v>
      </c>
      <c r="C40" s="37"/>
      <c r="D40" s="37"/>
      <c r="E40" s="6"/>
      <c r="F40" s="6"/>
      <c r="G40" s="6"/>
      <c r="H40" s="6"/>
    </row>
    <row r="41" spans="1:8" ht="31.5" x14ac:dyDescent="0.25">
      <c r="A41" s="20">
        <v>1</v>
      </c>
      <c r="B41" s="39" t="s">
        <v>148</v>
      </c>
      <c r="C41" s="39" t="s">
        <v>127</v>
      </c>
      <c r="D41" s="39" t="s">
        <v>149</v>
      </c>
      <c r="E41" s="6">
        <f>0.8*'58.2. Đất ở tại nông thôn'!E41</f>
        <v>1440000</v>
      </c>
      <c r="F41" s="6">
        <f>0.8*'58.2. Đất ở tại nông thôn'!F41</f>
        <v>864000</v>
      </c>
      <c r="G41" s="6">
        <f>0.8*'58.2. Đất ở tại nông thôn'!G41</f>
        <v>576000</v>
      </c>
      <c r="H41" s="6">
        <f>0.8*'58.2. Đất ở tại nông thôn'!H41</f>
        <v>288000</v>
      </c>
    </row>
    <row r="42" spans="1:8" ht="47.25" x14ac:dyDescent="0.25">
      <c r="A42" s="20">
        <v>2</v>
      </c>
      <c r="B42" s="39" t="s">
        <v>150</v>
      </c>
      <c r="C42" s="47" t="s">
        <v>151</v>
      </c>
      <c r="D42" s="47" t="s">
        <v>152</v>
      </c>
      <c r="E42" s="6">
        <f>0.8*'58.2. Đất ở tại nông thôn'!E42</f>
        <v>2040000</v>
      </c>
      <c r="F42" s="6">
        <f>0.8*'58.2. Đất ở tại nông thôn'!F42</f>
        <v>1224000</v>
      </c>
      <c r="G42" s="6">
        <f>0.8*'58.2. Đất ở tại nông thôn'!G42</f>
        <v>816000</v>
      </c>
      <c r="H42" s="6">
        <f>0.8*'58.2. Đất ở tại nông thôn'!H42</f>
        <v>408000</v>
      </c>
    </row>
    <row r="43" spans="1:8" ht="15.75" x14ac:dyDescent="0.25">
      <c r="A43" s="20">
        <v>3</v>
      </c>
      <c r="B43" s="46" t="s">
        <v>153</v>
      </c>
      <c r="C43" s="51"/>
      <c r="D43" s="51"/>
      <c r="E43" s="6">
        <f>0.8*'58.2. Đất ở tại nông thôn'!E43</f>
        <v>2064000</v>
      </c>
      <c r="F43" s="6">
        <f>0.8*'58.2. Đất ở tại nông thôn'!F43</f>
        <v>1238400</v>
      </c>
      <c r="G43" s="6">
        <f>0.8*'58.2. Đất ở tại nông thôn'!G43</f>
        <v>825600</v>
      </c>
      <c r="H43" s="6"/>
    </row>
    <row r="44" spans="1:8" ht="15.75" x14ac:dyDescent="0.25">
      <c r="A44" s="15">
        <v>12</v>
      </c>
      <c r="B44" s="71" t="s">
        <v>154</v>
      </c>
      <c r="C44" s="72"/>
      <c r="D44" s="73"/>
      <c r="E44" s="6"/>
      <c r="F44" s="6"/>
      <c r="G44" s="6"/>
      <c r="H44" s="6"/>
    </row>
    <row r="45" spans="1:8" ht="15.75" x14ac:dyDescent="0.25">
      <c r="A45" s="20">
        <v>1</v>
      </c>
      <c r="B45" s="52" t="s">
        <v>155</v>
      </c>
      <c r="C45" s="51"/>
      <c r="D45" s="51"/>
      <c r="E45" s="6">
        <f>0.8*'58.2. Đất ở tại nông thôn'!E45</f>
        <v>2064000</v>
      </c>
      <c r="F45" s="6"/>
      <c r="G45" s="6"/>
      <c r="H45" s="6"/>
    </row>
    <row r="46" spans="1:8" ht="15.75" x14ac:dyDescent="0.25">
      <c r="A46" s="20">
        <v>2</v>
      </c>
      <c r="B46" s="52" t="s">
        <v>156</v>
      </c>
      <c r="C46" s="51"/>
      <c r="D46" s="51"/>
      <c r="E46" s="6">
        <f>0.8*'58.2. Đất ở tại nông thôn'!E46</f>
        <v>1472000</v>
      </c>
      <c r="F46" s="6"/>
      <c r="G46" s="6"/>
      <c r="H46" s="6"/>
    </row>
    <row r="47" spans="1:8" ht="15.75" x14ac:dyDescent="0.25">
      <c r="A47" s="20">
        <v>3</v>
      </c>
      <c r="B47" s="52" t="s">
        <v>157</v>
      </c>
      <c r="C47" s="51"/>
      <c r="D47" s="51"/>
      <c r="E47" s="6">
        <f>0.8*'58.2. Đất ở tại nông thôn'!E47</f>
        <v>1360000</v>
      </c>
      <c r="F47" s="6"/>
      <c r="G47" s="6"/>
      <c r="H47" s="6"/>
    </row>
    <row r="48" spans="1:8" ht="15.75" x14ac:dyDescent="0.25">
      <c r="A48" s="20">
        <v>4</v>
      </c>
      <c r="B48" s="52" t="s">
        <v>158</v>
      </c>
      <c r="C48" s="51"/>
      <c r="D48" s="51"/>
      <c r="E48" s="6">
        <f>0.8*'58.2. Đất ở tại nông thôn'!E48</f>
        <v>984000</v>
      </c>
      <c r="F48" s="6"/>
      <c r="G48" s="6"/>
      <c r="H48" s="6"/>
    </row>
    <row r="49" spans="1:8" ht="15.75" x14ac:dyDescent="0.25">
      <c r="A49" s="15">
        <v>13</v>
      </c>
      <c r="B49" s="67" t="s">
        <v>159</v>
      </c>
      <c r="C49" s="67"/>
      <c r="D49" s="67"/>
      <c r="E49" s="6"/>
      <c r="F49" s="6"/>
      <c r="G49" s="6"/>
      <c r="H49" s="6"/>
    </row>
    <row r="50" spans="1:8" ht="15.75" x14ac:dyDescent="0.25">
      <c r="A50" s="20">
        <v>1</v>
      </c>
      <c r="B50" s="39" t="s">
        <v>160</v>
      </c>
      <c r="C50" s="59" t="s">
        <v>161</v>
      </c>
      <c r="D50" s="74"/>
      <c r="E50" s="6">
        <f>0.8*'58.2. Đất ở tại nông thôn'!E50</f>
        <v>512000</v>
      </c>
      <c r="F50" s="6">
        <f>0.8*'58.2. Đất ở tại nông thôn'!F50</f>
        <v>307200</v>
      </c>
      <c r="G50" s="6">
        <f>0.8*'58.2. Đất ở tại nông thôn'!G50</f>
        <v>204800</v>
      </c>
      <c r="H50" s="6"/>
    </row>
    <row r="51" spans="1:8" ht="15.75" x14ac:dyDescent="0.25">
      <c r="A51" s="20">
        <v>2</v>
      </c>
      <c r="B51" s="39" t="s">
        <v>160</v>
      </c>
      <c r="C51" s="59" t="s">
        <v>162</v>
      </c>
      <c r="D51" s="74"/>
      <c r="E51" s="6">
        <f>0.8*'58.2. Đất ở tại nông thôn'!E51</f>
        <v>496000</v>
      </c>
      <c r="F51" s="6">
        <f>0.8*'58.2. Đất ở tại nông thôn'!F51</f>
        <v>297600</v>
      </c>
      <c r="G51" s="6">
        <f>0.8*'58.2. Đất ở tại nông thôn'!G51</f>
        <v>198400</v>
      </c>
      <c r="H51" s="6"/>
    </row>
    <row r="52" spans="1:8" ht="31.5" customHeight="1" x14ac:dyDescent="0.25">
      <c r="A52" s="15">
        <v>14</v>
      </c>
      <c r="B52" s="68" t="s">
        <v>163</v>
      </c>
      <c r="C52" s="69"/>
      <c r="D52" s="70"/>
      <c r="E52" s="6">
        <f>0.8*'58.2. Đất ở tại nông thôn'!E52</f>
        <v>3600000</v>
      </c>
      <c r="F52" s="6">
        <f>0.8*'58.2. Đất ở tại nông thôn'!F52</f>
        <v>2160000</v>
      </c>
      <c r="G52" s="6"/>
      <c r="H52" s="6"/>
    </row>
    <row r="53" spans="1:8" ht="31.5" customHeight="1" x14ac:dyDescent="0.25">
      <c r="A53" s="15">
        <v>15</v>
      </c>
      <c r="B53" s="68" t="s">
        <v>164</v>
      </c>
      <c r="C53" s="69"/>
      <c r="D53" s="70"/>
      <c r="E53" s="6">
        <f>0.8*'58.2. Đất ở tại nông thôn'!E53</f>
        <v>3360000</v>
      </c>
      <c r="F53" s="6">
        <f>0.8*'58.2. Đất ở tại nông thôn'!F53</f>
        <v>2016000</v>
      </c>
      <c r="G53" s="6"/>
      <c r="H53" s="6"/>
    </row>
    <row r="54" spans="1:8" ht="15.75" x14ac:dyDescent="0.25">
      <c r="A54" s="15">
        <v>16</v>
      </c>
      <c r="B54" s="68" t="s">
        <v>165</v>
      </c>
      <c r="C54" s="69"/>
      <c r="D54" s="70"/>
      <c r="E54" s="6"/>
      <c r="F54" s="6"/>
      <c r="G54" s="6"/>
      <c r="H54" s="6"/>
    </row>
    <row r="55" spans="1:8" ht="15.75" x14ac:dyDescent="0.25">
      <c r="A55" s="20" t="s">
        <v>181</v>
      </c>
      <c r="B55" s="53" t="s">
        <v>166</v>
      </c>
      <c r="C55" s="54"/>
      <c r="D55" s="37"/>
      <c r="E55" s="6">
        <f>0.8*'58.2. Đất ở tại nông thôn'!E55</f>
        <v>4400000</v>
      </c>
      <c r="F55" s="6">
        <f>0.8*'58.2. Đất ở tại nông thôn'!F55</f>
        <v>2640000</v>
      </c>
      <c r="G55" s="6"/>
      <c r="H55" s="6"/>
    </row>
    <row r="56" spans="1:8" ht="15.75" x14ac:dyDescent="0.25">
      <c r="A56" s="20" t="s">
        <v>182</v>
      </c>
      <c r="B56" s="46" t="s">
        <v>167</v>
      </c>
      <c r="C56" s="37"/>
      <c r="D56" s="37"/>
      <c r="E56" s="6">
        <f>0.8*'58.2. Đất ở tại nông thôn'!E56</f>
        <v>3840000</v>
      </c>
      <c r="F56" s="6">
        <f>0.8*'58.2. Đất ở tại nông thôn'!F56</f>
        <v>2304000</v>
      </c>
      <c r="G56" s="6"/>
      <c r="H56" s="6"/>
    </row>
    <row r="57" spans="1:8" ht="15.75" x14ac:dyDescent="0.25">
      <c r="A57" s="76" t="s">
        <v>25</v>
      </c>
      <c r="B57" s="76"/>
      <c r="C57" s="76"/>
      <c r="D57" s="76"/>
      <c r="E57" s="76"/>
      <c r="F57" s="76"/>
      <c r="G57" s="76"/>
      <c r="H57" s="76"/>
    </row>
    <row r="58" spans="1:8" ht="15.75" x14ac:dyDescent="0.25">
      <c r="A58" s="75" t="s">
        <v>11</v>
      </c>
      <c r="B58" s="75"/>
      <c r="C58" s="75"/>
      <c r="D58" s="75"/>
      <c r="E58" s="75"/>
      <c r="F58" s="75"/>
      <c r="G58" s="75"/>
      <c r="H58" s="75"/>
    </row>
    <row r="59" spans="1:8" ht="31.5" x14ac:dyDescent="0.25">
      <c r="A59" s="4">
        <v>1</v>
      </c>
      <c r="B59" s="48" t="s">
        <v>183</v>
      </c>
      <c r="C59" s="18"/>
      <c r="D59" s="18"/>
      <c r="E59" s="6">
        <f>0.8*'58.2. Đất ở tại nông thôn'!E59</f>
        <v>176000</v>
      </c>
      <c r="F59" s="6"/>
      <c r="G59" s="6"/>
      <c r="H59" s="6"/>
    </row>
    <row r="60" spans="1:8" ht="15.75" x14ac:dyDescent="0.25">
      <c r="A60" s="4">
        <v>2</v>
      </c>
      <c r="B60" s="48" t="s">
        <v>184</v>
      </c>
      <c r="C60" s="18"/>
      <c r="D60" s="18"/>
      <c r="E60" s="6">
        <f>0.8*'58.2. Đất ở tại nông thôn'!E60</f>
        <v>112000</v>
      </c>
      <c r="F60" s="6"/>
      <c r="G60" s="6"/>
      <c r="H60" s="6"/>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row r="959" spans="1:8" ht="62.25" customHeight="1" x14ac:dyDescent="0.25">
      <c r="A959" s="12"/>
      <c r="B959" s="12"/>
      <c r="C959" s="12"/>
      <c r="D959" s="12"/>
      <c r="E959" s="13"/>
      <c r="F959" s="13"/>
      <c r="G959" s="13"/>
      <c r="H959" s="13"/>
    </row>
    <row r="960" spans="1:8" ht="62.25" customHeight="1" x14ac:dyDescent="0.25">
      <c r="A960" s="12"/>
      <c r="B960" s="12"/>
      <c r="C960" s="12"/>
      <c r="D960" s="12"/>
      <c r="E960" s="13"/>
      <c r="F960" s="13"/>
      <c r="G960" s="13"/>
      <c r="H960" s="13"/>
    </row>
    <row r="961" spans="1:8" ht="62.25" customHeight="1" x14ac:dyDescent="0.25">
      <c r="A961" s="12"/>
      <c r="B961" s="12"/>
      <c r="C961" s="12"/>
      <c r="D961" s="12"/>
      <c r="E961" s="13"/>
      <c r="F961" s="13"/>
      <c r="G961" s="13"/>
      <c r="H961" s="13"/>
    </row>
    <row r="962" spans="1:8" ht="62.25" customHeight="1" x14ac:dyDescent="0.25">
      <c r="A962" s="12"/>
      <c r="B962" s="12"/>
      <c r="C962" s="12"/>
      <c r="D962" s="12"/>
      <c r="E962" s="13"/>
      <c r="F962" s="13"/>
      <c r="G962" s="13"/>
      <c r="H962" s="13"/>
    </row>
    <row r="963" spans="1:8" ht="62.25" customHeight="1" x14ac:dyDescent="0.25">
      <c r="A963" s="12"/>
      <c r="B963" s="12"/>
      <c r="C963" s="12"/>
      <c r="D963" s="12"/>
      <c r="E963" s="13"/>
      <c r="F963" s="13"/>
      <c r="G963" s="13"/>
      <c r="H963" s="13"/>
    </row>
    <row r="964" spans="1:8" ht="62.25" customHeight="1" x14ac:dyDescent="0.25">
      <c r="A964" s="12"/>
      <c r="B964" s="12"/>
      <c r="C964" s="12"/>
      <c r="D964" s="12"/>
      <c r="E964" s="13"/>
      <c r="F964" s="13"/>
      <c r="G964" s="13"/>
      <c r="H964" s="13"/>
    </row>
    <row r="965" spans="1:8" ht="62.25" customHeight="1" x14ac:dyDescent="0.25">
      <c r="A965" s="12"/>
      <c r="B965" s="12"/>
      <c r="C965" s="12"/>
      <c r="D965" s="12"/>
      <c r="E965" s="13"/>
      <c r="F965" s="13"/>
      <c r="G965" s="13"/>
      <c r="H965" s="13"/>
    </row>
    <row r="966" spans="1:8" ht="62.25" customHeight="1" x14ac:dyDescent="0.25">
      <c r="A966" s="12"/>
      <c r="B966" s="12"/>
      <c r="C966" s="12"/>
      <c r="D966" s="12"/>
      <c r="E966" s="13"/>
      <c r="F966" s="13"/>
      <c r="G966" s="13"/>
      <c r="H966" s="13"/>
    </row>
    <row r="967" spans="1:8" ht="62.25" customHeight="1" x14ac:dyDescent="0.25">
      <c r="A967" s="12"/>
      <c r="B967" s="12"/>
      <c r="C967" s="12"/>
      <c r="D967" s="12"/>
      <c r="E967" s="13"/>
      <c r="F967" s="13"/>
      <c r="G967" s="13"/>
      <c r="H967" s="13"/>
    </row>
    <row r="968" spans="1:8" ht="62.25" customHeight="1" x14ac:dyDescent="0.25">
      <c r="A968" s="12"/>
      <c r="B968" s="12"/>
      <c r="C968" s="12"/>
      <c r="D968" s="12"/>
      <c r="E968" s="13"/>
      <c r="F968" s="13"/>
      <c r="G968" s="13"/>
      <c r="H968" s="13"/>
    </row>
    <row r="969" spans="1:8" ht="62.25" customHeight="1" x14ac:dyDescent="0.25">
      <c r="A969" s="12"/>
      <c r="B969" s="12"/>
      <c r="C969" s="12"/>
      <c r="D969" s="12"/>
      <c r="E969" s="13"/>
      <c r="F969" s="13"/>
      <c r="G969" s="13"/>
      <c r="H969" s="13"/>
    </row>
    <row r="970" spans="1:8" ht="62.25" customHeight="1" x14ac:dyDescent="0.25">
      <c r="A970" s="12"/>
      <c r="B970" s="12"/>
      <c r="C970" s="12"/>
      <c r="D970" s="12"/>
      <c r="E970" s="13"/>
      <c r="F970" s="13"/>
      <c r="G970" s="13"/>
      <c r="H970" s="13"/>
    </row>
    <row r="971" spans="1:8" ht="62.25" customHeight="1" x14ac:dyDescent="0.25">
      <c r="A971" s="12"/>
      <c r="B971" s="12"/>
      <c r="C971" s="12"/>
      <c r="D971" s="12"/>
      <c r="E971" s="13"/>
      <c r="F971" s="13"/>
      <c r="G971" s="13"/>
      <c r="H971" s="13"/>
    </row>
    <row r="972" spans="1:8" ht="62.25" customHeight="1" x14ac:dyDescent="0.25">
      <c r="A972" s="12"/>
      <c r="B972" s="12"/>
      <c r="C972" s="12"/>
      <c r="D972" s="12"/>
      <c r="E972" s="13"/>
      <c r="F972" s="13"/>
      <c r="G972" s="13"/>
      <c r="H972" s="13"/>
    </row>
    <row r="973" spans="1:8" ht="62.25" customHeight="1" x14ac:dyDescent="0.25">
      <c r="A973" s="12"/>
      <c r="B973" s="12"/>
      <c r="C973" s="12"/>
      <c r="D973" s="12"/>
      <c r="E973" s="13"/>
      <c r="F973" s="13"/>
      <c r="G973" s="13"/>
      <c r="H973" s="13"/>
    </row>
    <row r="974" spans="1:8" ht="62.25" customHeight="1" x14ac:dyDescent="0.25">
      <c r="A974" s="12"/>
      <c r="B974" s="12"/>
      <c r="C974" s="12"/>
      <c r="D974" s="12"/>
      <c r="E974" s="13"/>
      <c r="F974" s="13"/>
      <c r="G974" s="13"/>
      <c r="H974" s="13"/>
    </row>
    <row r="975" spans="1:8" ht="62.25" customHeight="1" x14ac:dyDescent="0.25">
      <c r="A975" s="12"/>
      <c r="B975" s="12"/>
      <c r="C975" s="12"/>
      <c r="D975" s="12"/>
      <c r="E975" s="13"/>
      <c r="F975" s="13"/>
      <c r="G975" s="13"/>
      <c r="H975" s="13"/>
    </row>
    <row r="976" spans="1:8" ht="62.25" customHeight="1" x14ac:dyDescent="0.25">
      <c r="A976" s="12"/>
      <c r="B976" s="12"/>
      <c r="C976" s="12"/>
      <c r="D976" s="12"/>
      <c r="E976" s="13"/>
      <c r="F976" s="13"/>
      <c r="G976" s="13"/>
      <c r="H976" s="13"/>
    </row>
    <row r="977" spans="1:8" ht="62.25" customHeight="1" x14ac:dyDescent="0.25">
      <c r="A977" s="12"/>
      <c r="B977" s="12"/>
      <c r="C977" s="12"/>
      <c r="D977" s="12"/>
      <c r="E977" s="13"/>
      <c r="F977" s="13"/>
      <c r="G977" s="13"/>
      <c r="H977" s="13"/>
    </row>
    <row r="978" spans="1:8" ht="62.25" customHeight="1" x14ac:dyDescent="0.25">
      <c r="A978" s="12"/>
      <c r="B978" s="12"/>
      <c r="C978" s="12"/>
      <c r="D978" s="12"/>
      <c r="E978" s="13"/>
      <c r="F978" s="13"/>
      <c r="G978" s="13"/>
      <c r="H978" s="13"/>
    </row>
    <row r="979" spans="1:8" ht="62.25" customHeight="1" x14ac:dyDescent="0.25">
      <c r="A979" s="12"/>
      <c r="B979" s="12"/>
      <c r="C979" s="12"/>
      <c r="D979" s="12"/>
      <c r="E979" s="13"/>
      <c r="F979" s="13"/>
      <c r="G979" s="13"/>
      <c r="H979" s="13"/>
    </row>
    <row r="980" spans="1:8" ht="62.25" customHeight="1" x14ac:dyDescent="0.25">
      <c r="A980" s="12"/>
      <c r="B980" s="12"/>
      <c r="C980" s="12"/>
      <c r="D980" s="12"/>
      <c r="E980" s="13"/>
      <c r="F980" s="13"/>
      <c r="G980" s="13"/>
      <c r="H980" s="13"/>
    </row>
    <row r="981" spans="1:8" ht="62.25" customHeight="1" x14ac:dyDescent="0.25">
      <c r="A981" s="12"/>
      <c r="B981" s="12"/>
      <c r="C981" s="12"/>
      <c r="D981" s="12"/>
      <c r="E981" s="13"/>
      <c r="F981" s="13"/>
      <c r="G981" s="13"/>
      <c r="H981" s="13"/>
    </row>
    <row r="982" spans="1:8" ht="62.25" customHeight="1" x14ac:dyDescent="0.25">
      <c r="A982" s="12"/>
      <c r="B982" s="12"/>
      <c r="C982" s="12"/>
      <c r="D982" s="12"/>
      <c r="E982" s="13"/>
      <c r="F982" s="13"/>
      <c r="G982" s="13"/>
      <c r="H982" s="13"/>
    </row>
    <row r="983" spans="1:8" ht="62.25" customHeight="1" x14ac:dyDescent="0.25">
      <c r="A983" s="12"/>
      <c r="B983" s="12"/>
      <c r="C983" s="12"/>
      <c r="D983" s="12"/>
      <c r="E983" s="13"/>
      <c r="F983" s="13"/>
      <c r="G983" s="13"/>
      <c r="H983" s="13"/>
    </row>
    <row r="984" spans="1:8" ht="62.25" customHeight="1" x14ac:dyDescent="0.25">
      <c r="A984" s="12"/>
      <c r="B984" s="12"/>
      <c r="C984" s="12"/>
      <c r="D984" s="12"/>
      <c r="E984" s="13"/>
      <c r="F984" s="13"/>
      <c r="G984" s="13"/>
      <c r="H984" s="13"/>
    </row>
    <row r="985" spans="1:8" ht="62.25" customHeight="1" x14ac:dyDescent="0.25">
      <c r="A985" s="12"/>
      <c r="B985" s="12"/>
      <c r="C985" s="12"/>
      <c r="D985" s="12"/>
      <c r="E985" s="13"/>
      <c r="F985" s="13"/>
      <c r="G985" s="13"/>
      <c r="H985" s="13"/>
    </row>
    <row r="986" spans="1:8" ht="62.25" customHeight="1" x14ac:dyDescent="0.25">
      <c r="A986" s="12"/>
      <c r="B986" s="12"/>
      <c r="C986" s="12"/>
      <c r="D986" s="12"/>
      <c r="E986" s="13"/>
      <c r="F986" s="13"/>
      <c r="G986" s="13"/>
      <c r="H986" s="13"/>
    </row>
    <row r="987" spans="1:8" ht="62.25" customHeight="1" x14ac:dyDescent="0.25">
      <c r="A987" s="12"/>
      <c r="B987" s="12"/>
      <c r="C987" s="12"/>
      <c r="D987" s="12"/>
      <c r="E987" s="13"/>
      <c r="F987" s="13"/>
      <c r="G987" s="13"/>
      <c r="H987" s="13"/>
    </row>
    <row r="988" spans="1:8" ht="62.25" customHeight="1" x14ac:dyDescent="0.25">
      <c r="A988" s="12"/>
      <c r="B988" s="12"/>
      <c r="C988" s="12"/>
      <c r="D988" s="12"/>
      <c r="E988" s="13"/>
      <c r="F988" s="13"/>
      <c r="G988" s="13"/>
      <c r="H988" s="13"/>
    </row>
    <row r="989" spans="1:8" ht="62.25" customHeight="1" x14ac:dyDescent="0.25">
      <c r="A989" s="12"/>
      <c r="B989" s="12"/>
      <c r="C989" s="12"/>
      <c r="D989" s="12"/>
      <c r="E989" s="13"/>
      <c r="F989" s="13"/>
      <c r="G989" s="13"/>
      <c r="H989" s="13"/>
    </row>
    <row r="990" spans="1:8" ht="62.25" customHeight="1" x14ac:dyDescent="0.25">
      <c r="A990" s="12"/>
      <c r="B990" s="12"/>
      <c r="C990" s="12"/>
      <c r="D990" s="12"/>
      <c r="E990" s="13"/>
      <c r="F990" s="13"/>
      <c r="G990" s="13"/>
      <c r="H990" s="13"/>
    </row>
    <row r="991" spans="1:8" ht="62.25" customHeight="1" x14ac:dyDescent="0.25">
      <c r="A991" s="12"/>
      <c r="B991" s="12"/>
      <c r="C991" s="12"/>
      <c r="D991" s="12"/>
      <c r="E991" s="13"/>
      <c r="F991" s="13"/>
      <c r="G991" s="13"/>
      <c r="H991" s="13"/>
    </row>
    <row r="992" spans="1:8" ht="62.25" customHeight="1" x14ac:dyDescent="0.25">
      <c r="A992" s="12"/>
      <c r="B992" s="12"/>
      <c r="C992" s="12"/>
      <c r="D992" s="12"/>
      <c r="E992" s="13"/>
      <c r="F992" s="13"/>
      <c r="G992" s="13"/>
      <c r="H992" s="13"/>
    </row>
    <row r="993" spans="1:8" ht="62.25" customHeight="1" x14ac:dyDescent="0.25">
      <c r="A993" s="12"/>
      <c r="B993" s="12"/>
      <c r="C993" s="12"/>
      <c r="D993" s="12"/>
      <c r="E993" s="13"/>
      <c r="F993" s="13"/>
      <c r="G993" s="13"/>
      <c r="H993" s="13"/>
    </row>
    <row r="994" spans="1:8" ht="62.25" customHeight="1" x14ac:dyDescent="0.25">
      <c r="A994" s="12"/>
      <c r="B994" s="12"/>
      <c r="C994" s="12"/>
      <c r="D994" s="12"/>
      <c r="E994" s="13"/>
      <c r="F994" s="13"/>
      <c r="G994" s="13"/>
      <c r="H994" s="13"/>
    </row>
    <row r="995" spans="1:8" ht="62.25" customHeight="1" x14ac:dyDescent="0.25">
      <c r="A995" s="12"/>
      <c r="B995" s="12"/>
      <c r="C995" s="12"/>
      <c r="D995" s="12"/>
      <c r="E995" s="13"/>
      <c r="F995" s="13"/>
      <c r="G995" s="13"/>
      <c r="H995" s="13"/>
    </row>
  </sheetData>
  <mergeCells count="18">
    <mergeCell ref="A58:H58"/>
    <mergeCell ref="A7:A8"/>
    <mergeCell ref="B7:B8"/>
    <mergeCell ref="C7:D7"/>
    <mergeCell ref="E7:H7"/>
    <mergeCell ref="A57:H57"/>
    <mergeCell ref="B49:D49"/>
    <mergeCell ref="C50:D50"/>
    <mergeCell ref="C51:D51"/>
    <mergeCell ref="B53:D53"/>
    <mergeCell ref="B44:D44"/>
    <mergeCell ref="B52:D52"/>
    <mergeCell ref="B54:D54"/>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963"/>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2"/>
      <c r="C1" s="12"/>
      <c r="D1" s="12"/>
      <c r="E1" s="13"/>
      <c r="F1" s="13"/>
      <c r="G1" s="13"/>
      <c r="H1" s="13"/>
    </row>
    <row r="2" spans="1:8" ht="15.75" x14ac:dyDescent="0.25">
      <c r="A2" s="60" t="s">
        <v>168</v>
      </c>
      <c r="B2" s="60"/>
      <c r="C2" s="12"/>
      <c r="D2" s="12"/>
      <c r="E2" s="13"/>
      <c r="F2" s="13"/>
      <c r="G2" s="61" t="s">
        <v>20</v>
      </c>
      <c r="H2" s="61"/>
    </row>
    <row r="3" spans="1:8" ht="15.75" x14ac:dyDescent="0.25">
      <c r="A3" s="11"/>
      <c r="B3" s="12"/>
      <c r="C3" s="12"/>
      <c r="D3" s="12"/>
      <c r="E3" s="13"/>
      <c r="F3" s="13"/>
      <c r="G3" s="13"/>
      <c r="H3" s="13"/>
    </row>
    <row r="4" spans="1:8" ht="15.75" x14ac:dyDescent="0.25">
      <c r="A4" s="66" t="s">
        <v>179</v>
      </c>
      <c r="B4" s="66"/>
      <c r="C4" s="66"/>
      <c r="D4" s="66"/>
      <c r="E4" s="66"/>
      <c r="F4" s="66"/>
      <c r="G4" s="66"/>
      <c r="H4" s="66"/>
    </row>
    <row r="5" spans="1:8" ht="15.75" x14ac:dyDescent="0.25">
      <c r="A5" s="62" t="s">
        <v>22</v>
      </c>
      <c r="B5" s="62"/>
      <c r="C5" s="62"/>
      <c r="D5" s="62"/>
      <c r="E5" s="62"/>
      <c r="F5" s="62"/>
      <c r="G5" s="62"/>
      <c r="H5" s="62"/>
    </row>
    <row r="6" spans="1:8" ht="15.75" x14ac:dyDescent="0.25">
      <c r="A6" s="63" t="s">
        <v>175</v>
      </c>
      <c r="B6" s="63"/>
      <c r="C6" s="63"/>
      <c r="D6" s="63"/>
      <c r="E6" s="63"/>
      <c r="F6" s="63"/>
      <c r="G6" s="63"/>
      <c r="H6" s="63"/>
    </row>
    <row r="7" spans="1:8" ht="15.75" x14ac:dyDescent="0.25">
      <c r="A7" s="77" t="s">
        <v>3</v>
      </c>
      <c r="B7" s="77" t="s">
        <v>4</v>
      </c>
      <c r="C7" s="77" t="s">
        <v>5</v>
      </c>
      <c r="D7" s="77"/>
      <c r="E7" s="77" t="s">
        <v>176</v>
      </c>
      <c r="F7" s="77"/>
      <c r="G7" s="77"/>
      <c r="H7" s="77"/>
    </row>
    <row r="8" spans="1:8" ht="15.75" x14ac:dyDescent="0.25">
      <c r="A8" s="77"/>
      <c r="B8" s="77"/>
      <c r="C8" s="15" t="s">
        <v>8</v>
      </c>
      <c r="D8" s="15" t="s">
        <v>9</v>
      </c>
      <c r="E8" s="42" t="s">
        <v>6</v>
      </c>
      <c r="F8" s="42" t="s">
        <v>12</v>
      </c>
      <c r="G8" s="42" t="s">
        <v>13</v>
      </c>
      <c r="H8" s="42" t="s">
        <v>14</v>
      </c>
    </row>
    <row r="9" spans="1:8" s="16" customFormat="1" ht="15.75" x14ac:dyDescent="0.25">
      <c r="A9" s="15" t="s">
        <v>2</v>
      </c>
      <c r="B9" s="38" t="s">
        <v>178</v>
      </c>
      <c r="C9" s="39"/>
      <c r="D9" s="39"/>
      <c r="E9" s="15"/>
      <c r="F9" s="15"/>
      <c r="G9" s="15"/>
      <c r="H9" s="15"/>
    </row>
    <row r="10" spans="1:8" ht="47.25" x14ac:dyDescent="0.25">
      <c r="A10" s="20">
        <v>1</v>
      </c>
      <c r="B10" s="39" t="s">
        <v>31</v>
      </c>
      <c r="C10" s="39" t="s">
        <v>32</v>
      </c>
      <c r="D10" s="39" t="s">
        <v>33</v>
      </c>
      <c r="E10" s="17">
        <f>'58.1. Đất ở tại đô thị '!E10*0.7</f>
        <v>8414000</v>
      </c>
      <c r="F10" s="17">
        <f>'58.1. Đất ở tại đô thị '!F10*0.7</f>
        <v>5048400</v>
      </c>
      <c r="G10" s="17">
        <f>'58.1. Đất ở tại đô thị '!G10*0.7</f>
        <v>3365600</v>
      </c>
      <c r="H10" s="17">
        <f>'58.1. Đất ở tại đô thị '!H10*0.7</f>
        <v>1682800</v>
      </c>
    </row>
    <row r="11" spans="1:8" ht="31.5" x14ac:dyDescent="0.25">
      <c r="A11" s="20">
        <v>2</v>
      </c>
      <c r="B11" s="39" t="s">
        <v>34</v>
      </c>
      <c r="C11" s="59" t="s">
        <v>35</v>
      </c>
      <c r="D11" s="59"/>
      <c r="E11" s="17">
        <f>'58.1. Đất ở tại đô thị '!E11*0.7</f>
        <v>8280999.9999999991</v>
      </c>
      <c r="F11" s="17">
        <f>'58.1. Đất ở tại đô thị '!F11*0.7</f>
        <v>4968600</v>
      </c>
      <c r="G11" s="17">
        <f>'58.1. Đất ở tại đô thị '!G11*0.7</f>
        <v>3312400</v>
      </c>
      <c r="H11" s="17">
        <f>'58.1. Đất ở tại đô thị '!H11*0.7</f>
        <v>1656200</v>
      </c>
    </row>
    <row r="12" spans="1:8" ht="31.5" x14ac:dyDescent="0.25">
      <c r="A12" s="20">
        <v>3</v>
      </c>
      <c r="B12" s="39" t="s">
        <v>36</v>
      </c>
      <c r="C12" s="39" t="s">
        <v>37</v>
      </c>
      <c r="D12" s="39" t="s">
        <v>38</v>
      </c>
      <c r="E12" s="17">
        <f>'58.1. Đất ở tại đô thị '!E12*0.7</f>
        <v>7070000</v>
      </c>
      <c r="F12" s="17">
        <f>'58.1. Đất ở tại đô thị '!F12*0.7</f>
        <v>4242000</v>
      </c>
      <c r="G12" s="17">
        <f>'58.1. Đất ở tại đô thị '!G12*0.7</f>
        <v>2828000</v>
      </c>
      <c r="H12" s="17">
        <f>'58.1. Đất ở tại đô thị '!H12*0.7</f>
        <v>1414000</v>
      </c>
    </row>
    <row r="13" spans="1:8" ht="47.25" x14ac:dyDescent="0.25">
      <c r="A13" s="20">
        <v>4</v>
      </c>
      <c r="B13" s="39" t="s">
        <v>39</v>
      </c>
      <c r="C13" s="39" t="s">
        <v>38</v>
      </c>
      <c r="D13" s="39" t="s">
        <v>40</v>
      </c>
      <c r="E13" s="17">
        <f>'58.1. Đất ở tại đô thị '!E13*0.7</f>
        <v>6013000</v>
      </c>
      <c r="F13" s="17">
        <f>'58.1. Đất ở tại đô thị '!F13*0.7</f>
        <v>3607800</v>
      </c>
      <c r="G13" s="17">
        <f>'58.1. Đất ở tại đô thị '!G13*0.7</f>
        <v>2405200</v>
      </c>
      <c r="H13" s="17">
        <f>'58.1. Đất ở tại đô thị '!H13*0.7</f>
        <v>1202600</v>
      </c>
    </row>
    <row r="14" spans="1:8" ht="31.5" x14ac:dyDescent="0.25">
      <c r="A14" s="20">
        <v>5</v>
      </c>
      <c r="B14" s="39" t="s">
        <v>41</v>
      </c>
      <c r="C14" s="39" t="s">
        <v>42</v>
      </c>
      <c r="D14" s="39" t="s">
        <v>43</v>
      </c>
      <c r="E14" s="17">
        <f>'58.1. Đất ở tại đô thị '!E14*0.7</f>
        <v>5061000</v>
      </c>
      <c r="F14" s="17">
        <f>'58.1. Đất ở tại đô thị '!F14*0.7</f>
        <v>3036600</v>
      </c>
      <c r="G14" s="17">
        <f>'58.1. Đất ở tại đô thị '!G14*0.7</f>
        <v>2024399.9999999998</v>
      </c>
      <c r="H14" s="17">
        <f>'58.1. Đất ở tại đô thị '!H14*0.7</f>
        <v>1012199.9999999999</v>
      </c>
    </row>
    <row r="15" spans="1:8" ht="31.5" x14ac:dyDescent="0.25">
      <c r="A15" s="20">
        <v>6</v>
      </c>
      <c r="B15" s="39" t="s">
        <v>44</v>
      </c>
      <c r="C15" s="39" t="s">
        <v>45</v>
      </c>
      <c r="D15" s="39" t="s">
        <v>46</v>
      </c>
      <c r="E15" s="17">
        <f>'58.1. Đất ở tại đô thị '!E15*0.7</f>
        <v>6986000</v>
      </c>
      <c r="F15" s="17">
        <f>'58.1. Đất ở tại đô thị '!F15*0.7</f>
        <v>4191599.9999999995</v>
      </c>
      <c r="G15" s="17">
        <f>'58.1. Đất ở tại đô thị '!G15*0.7</f>
        <v>2794400</v>
      </c>
      <c r="H15" s="17">
        <f>'58.1. Đất ở tại đô thị '!H15*0.7</f>
        <v>1397200</v>
      </c>
    </row>
    <row r="16" spans="1:8" ht="31.5" x14ac:dyDescent="0.25">
      <c r="A16" s="20">
        <v>7</v>
      </c>
      <c r="B16" s="39" t="s">
        <v>47</v>
      </c>
      <c r="C16" s="39" t="s">
        <v>48</v>
      </c>
      <c r="D16" s="39" t="s">
        <v>49</v>
      </c>
      <c r="E16" s="17">
        <f>'58.1. Đất ở tại đô thị '!E16*0.7</f>
        <v>7217000</v>
      </c>
      <c r="F16" s="17">
        <f>'58.1. Đất ở tại đô thị '!F16*0.7</f>
        <v>4330200</v>
      </c>
      <c r="G16" s="17">
        <f>'58.1. Đất ở tại đô thị '!G16*0.7</f>
        <v>2886800</v>
      </c>
      <c r="H16" s="17">
        <f>'58.1. Đất ở tại đô thị '!H16*0.7</f>
        <v>1443400</v>
      </c>
    </row>
    <row r="17" spans="1:8" ht="15.75" x14ac:dyDescent="0.25">
      <c r="A17" s="20">
        <v>8</v>
      </c>
      <c r="B17" s="39" t="s">
        <v>50</v>
      </c>
      <c r="C17" s="39" t="s">
        <v>51</v>
      </c>
      <c r="D17" s="39" t="s">
        <v>52</v>
      </c>
      <c r="E17" s="17">
        <f>'58.1. Đất ở tại đô thị '!E17*0.7</f>
        <v>3723999.9999999995</v>
      </c>
      <c r="F17" s="17">
        <f>'58.1. Đất ở tại đô thị '!F17*0.7</f>
        <v>2234400</v>
      </c>
      <c r="G17" s="17">
        <f>'58.1. Đất ở tại đô thị '!G17*0.7</f>
        <v>1489600</v>
      </c>
      <c r="H17" s="17">
        <f>'58.1. Đất ở tại đô thị '!H17*0.7</f>
        <v>744800</v>
      </c>
    </row>
    <row r="18" spans="1:8" ht="31.5" x14ac:dyDescent="0.25">
      <c r="A18" s="20">
        <v>9</v>
      </c>
      <c r="B18" s="39" t="s">
        <v>53</v>
      </c>
      <c r="C18" s="39" t="s">
        <v>1</v>
      </c>
      <c r="D18" s="39" t="s">
        <v>54</v>
      </c>
      <c r="E18" s="17">
        <f>'58.1. Đất ở tại đô thị '!E18*0.7</f>
        <v>3702999.9999999995</v>
      </c>
      <c r="F18" s="17">
        <f>'58.1. Đất ở tại đô thị '!F18*0.7</f>
        <v>2221800</v>
      </c>
      <c r="G18" s="17">
        <f>'58.1. Đất ở tại đô thị '!G18*0.7</f>
        <v>1481200</v>
      </c>
      <c r="H18" s="17">
        <f>'58.1. Đất ở tại đô thị '!H18*0.7</f>
        <v>740600</v>
      </c>
    </row>
    <row r="19" spans="1:8" ht="31.5" x14ac:dyDescent="0.25">
      <c r="A19" s="20">
        <v>10</v>
      </c>
      <c r="B19" s="39" t="s">
        <v>55</v>
      </c>
      <c r="C19" s="39" t="s">
        <v>46</v>
      </c>
      <c r="D19" s="39" t="s">
        <v>52</v>
      </c>
      <c r="E19" s="17">
        <f>'58.1. Đất ở tại đô thị '!E19*0.7</f>
        <v>2415000</v>
      </c>
      <c r="F19" s="17">
        <f>'58.1. Đất ở tại đô thị '!F19*0.7</f>
        <v>1449000</v>
      </c>
      <c r="G19" s="17">
        <f>'58.1. Đất ở tại đô thị '!G19*0.7</f>
        <v>965999.99999999988</v>
      </c>
      <c r="H19" s="17">
        <f>'58.1. Đất ở tại đô thị '!H19*0.7</f>
        <v>482999.99999999994</v>
      </c>
    </row>
    <row r="20" spans="1:8" ht="15.75" x14ac:dyDescent="0.25">
      <c r="A20" s="20">
        <v>11</v>
      </c>
      <c r="B20" s="39" t="s">
        <v>56</v>
      </c>
      <c r="C20" s="39" t="s">
        <v>57</v>
      </c>
      <c r="D20" s="39" t="s">
        <v>58</v>
      </c>
      <c r="E20" s="17">
        <f>'58.1. Đất ở tại đô thị '!E20*0.7</f>
        <v>3912999.9999999995</v>
      </c>
      <c r="F20" s="17">
        <f>'58.1. Đất ở tại đô thị '!F20*0.7</f>
        <v>2347800</v>
      </c>
      <c r="G20" s="17">
        <f>'58.1. Đất ở tại đô thị '!G20*0.7</f>
        <v>1565200</v>
      </c>
      <c r="H20" s="17">
        <f>'58.1. Đất ở tại đô thị '!H20*0.7</f>
        <v>782600</v>
      </c>
    </row>
    <row r="21" spans="1:8" ht="31.5" x14ac:dyDescent="0.25">
      <c r="A21" s="20">
        <v>12</v>
      </c>
      <c r="B21" s="39" t="s">
        <v>59</v>
      </c>
      <c r="C21" s="39" t="s">
        <v>60</v>
      </c>
      <c r="D21" s="39" t="s">
        <v>61</v>
      </c>
      <c r="E21" s="17">
        <f>'58.1. Đất ở tại đô thị '!E21*0.7</f>
        <v>2275000</v>
      </c>
      <c r="F21" s="17">
        <f>'58.1. Đất ở tại đô thị '!F21*0.7</f>
        <v>1365000</v>
      </c>
      <c r="G21" s="17">
        <f>'58.1. Đất ở tại đô thị '!G21*0.7</f>
        <v>910000</v>
      </c>
      <c r="H21" s="17">
        <f>'58.1. Đất ở tại đô thị '!H21*0.7</f>
        <v>455000</v>
      </c>
    </row>
    <row r="22" spans="1:8" ht="31.5" x14ac:dyDescent="0.25">
      <c r="A22" s="20">
        <v>13</v>
      </c>
      <c r="B22" s="39" t="s">
        <v>62</v>
      </c>
      <c r="C22" s="39" t="s">
        <v>63</v>
      </c>
      <c r="D22" s="39" t="s">
        <v>64</v>
      </c>
      <c r="E22" s="17">
        <f>'58.1. Đất ở tại đô thị '!E22*0.7</f>
        <v>3989999.9999999995</v>
      </c>
      <c r="F22" s="17">
        <f>'58.1. Đất ở tại đô thị '!F22*0.7</f>
        <v>2394000</v>
      </c>
      <c r="G22" s="17">
        <f>'58.1. Đất ở tại đô thị '!G22*0.7</f>
        <v>1596000</v>
      </c>
      <c r="H22" s="17">
        <f>'58.1. Đất ở tại đô thị '!H22*0.7</f>
        <v>798000</v>
      </c>
    </row>
    <row r="23" spans="1:8" ht="31.5" x14ac:dyDescent="0.25">
      <c r="A23" s="20">
        <v>14</v>
      </c>
      <c r="B23" s="39" t="s">
        <v>0</v>
      </c>
      <c r="C23" s="39" t="s">
        <v>65</v>
      </c>
      <c r="D23" s="39" t="s">
        <v>66</v>
      </c>
      <c r="E23" s="17">
        <f>'58.1. Đất ở tại đô thị '!E23*0.7</f>
        <v>3975999.9999999995</v>
      </c>
      <c r="F23" s="17">
        <f>'58.1. Đất ở tại đô thị '!F23*0.7</f>
        <v>2385600</v>
      </c>
      <c r="G23" s="17">
        <f>'58.1. Đất ở tại đô thị '!G23*0.7</f>
        <v>1590400</v>
      </c>
      <c r="H23" s="17">
        <f>'58.1. Đất ở tại đô thị '!H23*0.7</f>
        <v>795200</v>
      </c>
    </row>
    <row r="24" spans="1:8" ht="31.5" x14ac:dyDescent="0.25">
      <c r="A24" s="20">
        <v>15</v>
      </c>
      <c r="B24" s="39" t="s">
        <v>67</v>
      </c>
      <c r="C24" s="39" t="s">
        <v>65</v>
      </c>
      <c r="D24" s="39" t="s">
        <v>68</v>
      </c>
      <c r="E24" s="17">
        <f>'58.1. Đất ở tại đô thị '!E24*0.7</f>
        <v>3751999.9999999995</v>
      </c>
      <c r="F24" s="17">
        <f>'58.1. Đất ở tại đô thị '!F24*0.7</f>
        <v>2251200</v>
      </c>
      <c r="G24" s="17">
        <f>'58.1. Đất ở tại đô thị '!G24*0.7</f>
        <v>1500800</v>
      </c>
      <c r="H24" s="17">
        <f>'58.1. Đất ở tại đô thị '!H24*0.7</f>
        <v>750400</v>
      </c>
    </row>
    <row r="25" spans="1:8" ht="31.5" x14ac:dyDescent="0.25">
      <c r="A25" s="20">
        <v>16</v>
      </c>
      <c r="B25" s="39" t="s">
        <v>69</v>
      </c>
      <c r="C25" s="39" t="s">
        <v>68</v>
      </c>
      <c r="D25" s="39" t="s">
        <v>70</v>
      </c>
      <c r="E25" s="17">
        <f>'58.1. Đất ở tại đô thị '!E25*0.7</f>
        <v>1708000</v>
      </c>
      <c r="F25" s="17">
        <f>'58.1. Đất ở tại đô thị '!F25*0.7</f>
        <v>1024799.9999999999</v>
      </c>
      <c r="G25" s="17">
        <f>'58.1. Đất ở tại đô thị '!G25*0.7</f>
        <v>683200</v>
      </c>
      <c r="H25" s="17">
        <f>'58.1. Đất ở tại đô thị '!H25*0.7</f>
        <v>341600</v>
      </c>
    </row>
    <row r="26" spans="1:8" ht="31.5" x14ac:dyDescent="0.25">
      <c r="A26" s="20">
        <v>17</v>
      </c>
      <c r="B26" s="39" t="s">
        <v>71</v>
      </c>
      <c r="C26" s="39" t="s">
        <v>72</v>
      </c>
      <c r="D26" s="39" t="s">
        <v>73</v>
      </c>
      <c r="E26" s="17">
        <f>'58.1. Đất ở tại đô thị '!E26*0.7</f>
        <v>2240000</v>
      </c>
      <c r="F26" s="17">
        <f>'58.1. Đất ở tại đô thị '!F26*0.7</f>
        <v>1344000</v>
      </c>
      <c r="G26" s="17">
        <f>'58.1. Đất ở tại đô thị '!G26*0.7</f>
        <v>896000</v>
      </c>
      <c r="H26" s="17">
        <f>'58.1. Đất ở tại đô thị '!H26*0.7</f>
        <v>448000</v>
      </c>
    </row>
    <row r="27" spans="1:8" ht="15.75" x14ac:dyDescent="0.25">
      <c r="A27" s="20">
        <v>18</v>
      </c>
      <c r="B27" s="39" t="s">
        <v>74</v>
      </c>
      <c r="C27" s="59" t="s">
        <v>75</v>
      </c>
      <c r="D27" s="59"/>
      <c r="E27" s="17">
        <f>'58.1. Đất ở tại đô thị '!E27*0.7</f>
        <v>2184000</v>
      </c>
      <c r="F27" s="17">
        <f>'58.1. Đất ở tại đô thị '!F27*0.7</f>
        <v>1310400</v>
      </c>
      <c r="G27" s="17">
        <f>'58.1. Đất ở tại đô thị '!G27*0.7</f>
        <v>873600</v>
      </c>
      <c r="H27" s="17">
        <f>'58.1. Đất ở tại đô thị '!H27*0.7</f>
        <v>436800</v>
      </c>
    </row>
    <row r="28" spans="1:8" ht="31.5" x14ac:dyDescent="0.25">
      <c r="A28" s="20">
        <v>19</v>
      </c>
      <c r="B28" s="39" t="s">
        <v>76</v>
      </c>
      <c r="C28" s="39" t="s">
        <v>77</v>
      </c>
      <c r="D28" s="39" t="s">
        <v>78</v>
      </c>
      <c r="E28" s="17">
        <f>'58.1. Đất ở tại đô thị '!E28*0.7</f>
        <v>1610000</v>
      </c>
      <c r="F28" s="17">
        <f>'58.1. Đất ở tại đô thị '!F28*0.7</f>
        <v>965999.99999999988</v>
      </c>
      <c r="G28" s="17">
        <f>'58.1. Đất ở tại đô thị '!G28*0.7</f>
        <v>644000</v>
      </c>
      <c r="H28" s="17"/>
    </row>
    <row r="29" spans="1:8" ht="31.5" x14ac:dyDescent="0.25">
      <c r="A29" s="20">
        <v>20</v>
      </c>
      <c r="B29" s="39" t="s">
        <v>79</v>
      </c>
      <c r="C29" s="39" t="s">
        <v>80</v>
      </c>
      <c r="D29" s="39" t="s">
        <v>81</v>
      </c>
      <c r="E29" s="17">
        <f>'58.1. Đất ở tại đô thị '!E29*0.7</f>
        <v>1512000</v>
      </c>
      <c r="F29" s="17">
        <f>'58.1. Đất ở tại đô thị '!F29*0.7</f>
        <v>907200</v>
      </c>
      <c r="G29" s="17">
        <f>'58.1. Đất ở tại đô thị '!G29*0.7</f>
        <v>604800</v>
      </c>
      <c r="H29" s="17"/>
    </row>
    <row r="30" spans="1:8" ht="47.25" x14ac:dyDescent="0.25">
      <c r="A30" s="20">
        <v>21</v>
      </c>
      <c r="B30" s="39" t="s">
        <v>82</v>
      </c>
      <c r="C30" s="39" t="s">
        <v>83</v>
      </c>
      <c r="D30" s="39" t="s">
        <v>84</v>
      </c>
      <c r="E30" s="17">
        <f>'58.1. Đất ở tại đô thị '!E30*0.7</f>
        <v>1659000</v>
      </c>
      <c r="F30" s="17">
        <f>'58.1. Đất ở tại đô thị '!F30*0.7</f>
        <v>995399.99999999988</v>
      </c>
      <c r="G30" s="17">
        <f>'58.1. Đất ở tại đô thị '!G30*0.7</f>
        <v>663600</v>
      </c>
      <c r="H30" s="17">
        <f>'58.1. Đất ở tại đô thị '!H30*0.7</f>
        <v>331800</v>
      </c>
    </row>
    <row r="31" spans="1:8" ht="31.5" x14ac:dyDescent="0.25">
      <c r="A31" s="20">
        <v>22</v>
      </c>
      <c r="B31" s="39" t="s">
        <v>85</v>
      </c>
      <c r="C31" s="39" t="s">
        <v>86</v>
      </c>
      <c r="D31" s="39" t="s">
        <v>87</v>
      </c>
      <c r="E31" s="17">
        <f>'58.1. Đất ở tại đô thị '!E31*0.7</f>
        <v>2254000</v>
      </c>
      <c r="F31" s="17">
        <f>'58.1. Đất ở tại đô thị '!F31*0.7</f>
        <v>1352400</v>
      </c>
      <c r="G31" s="17">
        <f>'58.1. Đất ở tại đô thị '!G31*0.7</f>
        <v>901600</v>
      </c>
      <c r="H31" s="17">
        <f>'58.1. Đất ở tại đô thị '!H31*0.7</f>
        <v>450800</v>
      </c>
    </row>
    <row r="32" spans="1:8" ht="31.5" x14ac:dyDescent="0.25">
      <c r="A32" s="20">
        <v>23</v>
      </c>
      <c r="B32" s="39" t="s">
        <v>88</v>
      </c>
      <c r="C32" s="39" t="s">
        <v>52</v>
      </c>
      <c r="D32" s="39" t="s">
        <v>45</v>
      </c>
      <c r="E32" s="17">
        <f>'58.1. Đất ở tại đô thị '!E32*0.7</f>
        <v>1589000</v>
      </c>
      <c r="F32" s="17">
        <f>'58.1. Đất ở tại đô thị '!F32*0.7</f>
        <v>953399.99999999988</v>
      </c>
      <c r="G32" s="17">
        <f>'58.1. Đất ở tại đô thị '!G32*0.7</f>
        <v>635600</v>
      </c>
      <c r="H32" s="17">
        <f>'58.1. Đất ở tại đô thị '!H32*0.7</f>
        <v>317800</v>
      </c>
    </row>
    <row r="33" spans="1:8" ht="15.75" x14ac:dyDescent="0.25">
      <c r="A33" s="20">
        <v>24</v>
      </c>
      <c r="B33" s="39" t="s">
        <v>89</v>
      </c>
      <c r="C33" s="39" t="s">
        <v>90</v>
      </c>
      <c r="D33" s="39" t="s">
        <v>57</v>
      </c>
      <c r="E33" s="17">
        <f>'58.1. Đất ở tại đô thị '!E33*0.7</f>
        <v>1575000</v>
      </c>
      <c r="F33" s="17">
        <f>'58.1. Đất ở tại đô thị '!F33*0.7</f>
        <v>944999.99999999988</v>
      </c>
      <c r="G33" s="17">
        <f>'58.1. Đất ở tại đô thị '!G33*0.7</f>
        <v>630000</v>
      </c>
      <c r="H33" s="17">
        <f>'58.1. Đất ở tại đô thị '!H33*0.7</f>
        <v>315000</v>
      </c>
    </row>
    <row r="34" spans="1:8" ht="47.25" x14ac:dyDescent="0.25">
      <c r="A34" s="20">
        <v>25</v>
      </c>
      <c r="B34" s="39" t="s">
        <v>91</v>
      </c>
      <c r="C34" s="39" t="s">
        <v>92</v>
      </c>
      <c r="D34" s="39" t="s">
        <v>1</v>
      </c>
      <c r="E34" s="17">
        <f>'58.1. Đất ở tại đô thị '!E34*0.7</f>
        <v>1889999.9999999998</v>
      </c>
      <c r="F34" s="17">
        <f>'58.1. Đất ở tại đô thị '!F34*0.7</f>
        <v>1134000</v>
      </c>
      <c r="G34" s="17">
        <f>'58.1. Đất ở tại đô thị '!G34*0.7</f>
        <v>756000</v>
      </c>
      <c r="H34" s="17">
        <f>'58.1. Đất ở tại đô thị '!H34*0.7</f>
        <v>378000</v>
      </c>
    </row>
    <row r="35" spans="1:8" ht="31.5" x14ac:dyDescent="0.25">
      <c r="A35" s="20">
        <v>26</v>
      </c>
      <c r="B35" s="39" t="s">
        <v>93</v>
      </c>
      <c r="C35" s="39" t="s">
        <v>94</v>
      </c>
      <c r="D35" s="39" t="s">
        <v>66</v>
      </c>
      <c r="E35" s="17">
        <f>'58.1. Đất ở tại đô thị '!E35*0.7</f>
        <v>2233000</v>
      </c>
      <c r="F35" s="17">
        <f>'58.1. Đất ở tại đô thị '!F35*0.7</f>
        <v>1339800</v>
      </c>
      <c r="G35" s="17">
        <f>'58.1. Đất ở tại đô thị '!G35*0.7</f>
        <v>893200</v>
      </c>
      <c r="H35" s="17">
        <f>'58.1. Đất ở tại đô thị '!H35*0.7</f>
        <v>446600</v>
      </c>
    </row>
    <row r="36" spans="1:8" s="16" customFormat="1" ht="31.5" x14ac:dyDescent="0.25">
      <c r="A36" s="20">
        <v>27</v>
      </c>
      <c r="B36" s="39" t="s">
        <v>95</v>
      </c>
      <c r="C36" s="59" t="s">
        <v>96</v>
      </c>
      <c r="D36" s="59"/>
      <c r="E36" s="17">
        <f>'58.1. Đất ở tại đô thị '!E36*0.7</f>
        <v>1799000</v>
      </c>
      <c r="F36" s="17">
        <f>'58.1. Đất ở tại đô thị '!F36*0.7</f>
        <v>1079400</v>
      </c>
      <c r="G36" s="17">
        <f>'58.1. Đất ở tại đô thị '!G36*0.7</f>
        <v>719600</v>
      </c>
      <c r="H36" s="17">
        <f>'58.1. Đất ở tại đô thị '!H36*0.7</f>
        <v>359800</v>
      </c>
    </row>
    <row r="37" spans="1:8" ht="47.25" x14ac:dyDescent="0.25">
      <c r="A37" s="20">
        <v>28</v>
      </c>
      <c r="B37" s="39" t="s">
        <v>97</v>
      </c>
      <c r="C37" s="39" t="s">
        <v>98</v>
      </c>
      <c r="D37" s="39" t="s">
        <v>99</v>
      </c>
      <c r="E37" s="17">
        <f>'58.1. Đất ở tại đô thị '!E37*0.7</f>
        <v>1491000</v>
      </c>
      <c r="F37" s="17">
        <f>'58.1. Đất ở tại đô thị '!F37*0.7</f>
        <v>894600</v>
      </c>
      <c r="G37" s="17">
        <f>'58.1. Đất ở tại đô thị '!G37*0.7</f>
        <v>596400</v>
      </c>
      <c r="H37" s="17"/>
    </row>
    <row r="38" spans="1:8" ht="47.25" x14ac:dyDescent="0.25">
      <c r="A38" s="20">
        <v>29</v>
      </c>
      <c r="B38" s="39" t="s">
        <v>100</v>
      </c>
      <c r="C38" s="39" t="s">
        <v>65</v>
      </c>
      <c r="D38" s="39" t="s">
        <v>66</v>
      </c>
      <c r="E38" s="17">
        <f>'58.1. Đất ở tại đô thị '!E38*0.7</f>
        <v>4529000</v>
      </c>
      <c r="F38" s="17">
        <f>'58.1. Đất ở tại đô thị '!F38*0.7</f>
        <v>2717400</v>
      </c>
      <c r="G38" s="17">
        <f>'58.1. Đất ở tại đô thị '!G38*0.7</f>
        <v>1811600</v>
      </c>
      <c r="H38" s="17">
        <f>'58.1. Đất ở tại đô thị '!H38*0.7</f>
        <v>905800</v>
      </c>
    </row>
    <row r="39" spans="1:8" ht="15.75" x14ac:dyDescent="0.25">
      <c r="A39" s="64" t="s">
        <v>23</v>
      </c>
      <c r="B39" s="64"/>
      <c r="C39" s="64"/>
      <c r="D39" s="64"/>
      <c r="E39" s="64"/>
      <c r="F39" s="64"/>
      <c r="G39" s="64"/>
      <c r="H39" s="64"/>
    </row>
    <row r="40" spans="1:8" ht="15.75" x14ac:dyDescent="0.25">
      <c r="A40" s="57" t="s">
        <v>10</v>
      </c>
      <c r="B40" s="57"/>
      <c r="C40" s="57"/>
      <c r="D40" s="57"/>
      <c r="E40" s="58"/>
      <c r="F40" s="58"/>
      <c r="G40" s="58"/>
      <c r="H40" s="58"/>
    </row>
    <row r="41" spans="1:8" ht="15.75" x14ac:dyDescent="0.25">
      <c r="A41" s="20">
        <v>1</v>
      </c>
      <c r="B41" s="39" t="s">
        <v>101</v>
      </c>
      <c r="C41" s="40"/>
      <c r="D41" s="41"/>
      <c r="E41" s="17">
        <f>'58.1. Đất ở tại đô thị '!E41*0.7</f>
        <v>244999.99999999997</v>
      </c>
      <c r="F41" s="17"/>
      <c r="G41" s="17"/>
      <c r="H41" s="17"/>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row r="942" spans="1:8" ht="62.25" customHeight="1" x14ac:dyDescent="0.25"/>
    <row r="943" spans="1:8" ht="62.25" customHeight="1" x14ac:dyDescent="0.25"/>
    <row r="944" spans="1:8" ht="62.25" customHeight="1" x14ac:dyDescent="0.25"/>
    <row r="945" ht="62.25" customHeight="1" x14ac:dyDescent="0.25"/>
    <row r="946" ht="62.25" customHeight="1" x14ac:dyDescent="0.25"/>
    <row r="947" ht="62.25" customHeight="1" x14ac:dyDescent="0.25"/>
    <row r="948" ht="62.25" customHeight="1" x14ac:dyDescent="0.25"/>
    <row r="949" ht="62.25" customHeight="1" x14ac:dyDescent="0.25"/>
    <row r="950" ht="62.25" customHeight="1" x14ac:dyDescent="0.25"/>
    <row r="951" ht="62.25" customHeight="1" x14ac:dyDescent="0.25"/>
    <row r="952" ht="62.25" customHeight="1" x14ac:dyDescent="0.25"/>
    <row r="953" ht="62.25" customHeight="1" x14ac:dyDescent="0.25"/>
    <row r="954" ht="62.25" customHeight="1" x14ac:dyDescent="0.25"/>
    <row r="955" ht="62.25" customHeight="1" x14ac:dyDescent="0.25"/>
    <row r="956" ht="62.25" customHeight="1" x14ac:dyDescent="0.25"/>
    <row r="957" ht="62.25" customHeight="1" x14ac:dyDescent="0.25"/>
    <row r="958" ht="62.25" customHeight="1" x14ac:dyDescent="0.25"/>
    <row r="959" ht="62.25" customHeight="1" x14ac:dyDescent="0.25"/>
    <row r="960" ht="62.25" customHeight="1" x14ac:dyDescent="0.25"/>
    <row r="961" ht="62.25" customHeight="1" x14ac:dyDescent="0.25"/>
    <row r="962" ht="62.25" customHeight="1" x14ac:dyDescent="0.25"/>
    <row r="963" ht="62.25" customHeight="1" x14ac:dyDescent="0.25"/>
  </sheetData>
  <mergeCells count="14">
    <mergeCell ref="A7:A8"/>
    <mergeCell ref="B7:B8"/>
    <mergeCell ref="C7:D7"/>
    <mergeCell ref="E7:H7"/>
    <mergeCell ref="A2:B2"/>
    <mergeCell ref="G2:H2"/>
    <mergeCell ref="A4:H4"/>
    <mergeCell ref="A5:H5"/>
    <mergeCell ref="A6:H6"/>
    <mergeCell ref="C11:D11"/>
    <mergeCell ref="C27:D27"/>
    <mergeCell ref="C36:D36"/>
    <mergeCell ref="A39:H39"/>
    <mergeCell ref="A40:H40"/>
  </mergeCells>
  <printOptions horizontalCentered="1"/>
  <pageMargins left="0.2" right="0.2" top="0.5" bottom="0.5" header="0.2" footer="0.2"/>
  <pageSetup paperSize="9"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H941"/>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2"/>
      <c r="C1" s="12"/>
      <c r="D1" s="12"/>
      <c r="E1" s="13"/>
      <c r="F1" s="13"/>
      <c r="G1" s="13"/>
      <c r="H1" s="13"/>
    </row>
    <row r="2" spans="1:8" ht="15.75" x14ac:dyDescent="0.25">
      <c r="A2" s="60" t="s">
        <v>168</v>
      </c>
      <c r="B2" s="60"/>
      <c r="C2" s="12"/>
      <c r="D2" s="12"/>
      <c r="E2" s="13"/>
      <c r="F2" s="13"/>
      <c r="G2" s="61" t="s">
        <v>24</v>
      </c>
      <c r="H2" s="61"/>
    </row>
    <row r="3" spans="1:8" ht="15.75" x14ac:dyDescent="0.25">
      <c r="A3" s="11"/>
      <c r="B3" s="12"/>
      <c r="C3" s="12"/>
      <c r="D3" s="12"/>
      <c r="E3" s="13"/>
      <c r="F3" s="13"/>
      <c r="G3" s="13"/>
      <c r="H3" s="13"/>
    </row>
    <row r="4" spans="1:8" ht="15.75" x14ac:dyDescent="0.25">
      <c r="A4" s="66" t="s">
        <v>185</v>
      </c>
      <c r="B4" s="66"/>
      <c r="C4" s="66"/>
      <c r="D4" s="66"/>
      <c r="E4" s="66"/>
      <c r="F4" s="66"/>
      <c r="G4" s="66"/>
      <c r="H4" s="66"/>
    </row>
    <row r="5" spans="1:8" ht="15.75" x14ac:dyDescent="0.25">
      <c r="A5" s="62" t="s">
        <v>22</v>
      </c>
      <c r="B5" s="62"/>
      <c r="C5" s="62"/>
      <c r="D5" s="62"/>
      <c r="E5" s="62"/>
      <c r="F5" s="62"/>
      <c r="G5" s="62"/>
      <c r="H5" s="62"/>
    </row>
    <row r="6" spans="1:8" ht="15.75" x14ac:dyDescent="0.25">
      <c r="A6" s="63" t="s">
        <v>175</v>
      </c>
      <c r="B6" s="63"/>
      <c r="C6" s="63"/>
      <c r="D6" s="63"/>
      <c r="E6" s="63"/>
      <c r="F6" s="63"/>
      <c r="G6" s="63"/>
      <c r="H6" s="63"/>
    </row>
    <row r="7" spans="1:8" ht="15.75" x14ac:dyDescent="0.25">
      <c r="A7" s="65" t="s">
        <v>3</v>
      </c>
      <c r="B7" s="65" t="s">
        <v>4</v>
      </c>
      <c r="C7" s="65" t="s">
        <v>5</v>
      </c>
      <c r="D7" s="65"/>
      <c r="E7" s="65" t="s">
        <v>176</v>
      </c>
      <c r="F7" s="65"/>
      <c r="G7" s="65"/>
      <c r="H7" s="65"/>
    </row>
    <row r="8" spans="1:8" ht="15.75" x14ac:dyDescent="0.25">
      <c r="A8" s="65"/>
      <c r="B8" s="65"/>
      <c r="C8" s="7" t="s">
        <v>8</v>
      </c>
      <c r="D8" s="7" t="s">
        <v>9</v>
      </c>
      <c r="E8" s="14" t="s">
        <v>6</v>
      </c>
      <c r="F8" s="14" t="s">
        <v>12</v>
      </c>
      <c r="G8" s="14" t="s">
        <v>13</v>
      </c>
      <c r="H8" s="14" t="s">
        <v>14</v>
      </c>
    </row>
    <row r="9" spans="1:8" ht="15.75" x14ac:dyDescent="0.25">
      <c r="A9" s="15">
        <v>1</v>
      </c>
      <c r="B9" s="43" t="s">
        <v>102</v>
      </c>
      <c r="C9" s="37"/>
      <c r="D9" s="37"/>
      <c r="E9" s="4"/>
      <c r="F9" s="4"/>
      <c r="G9" s="4"/>
      <c r="H9" s="4"/>
    </row>
    <row r="10" spans="1:8" ht="31.5" x14ac:dyDescent="0.25">
      <c r="A10" s="20">
        <v>1</v>
      </c>
      <c r="B10" s="39" t="s">
        <v>103</v>
      </c>
      <c r="C10" s="39" t="s">
        <v>104</v>
      </c>
      <c r="D10" s="39" t="s">
        <v>105</v>
      </c>
      <c r="E10" s="6">
        <f>0.7*'58.2. Đất ở tại nông thôn'!E10</f>
        <v>2078999.9999999998</v>
      </c>
      <c r="F10" s="6">
        <f>0.7*'58.2. Đất ở tại nông thôn'!F10</f>
        <v>1247400</v>
      </c>
      <c r="G10" s="6">
        <f>0.7*'58.2. Đất ở tại nông thôn'!G10</f>
        <v>831600</v>
      </c>
      <c r="H10" s="6">
        <f>0.7*'58.2. Đất ở tại nông thôn'!H10</f>
        <v>415800</v>
      </c>
    </row>
    <row r="11" spans="1:8" ht="31.5" x14ac:dyDescent="0.25">
      <c r="A11" s="20">
        <f>1+A10</f>
        <v>2</v>
      </c>
      <c r="B11" s="39" t="s">
        <v>106</v>
      </c>
      <c r="C11" s="39" t="s">
        <v>105</v>
      </c>
      <c r="D11" s="39" t="s">
        <v>107</v>
      </c>
      <c r="E11" s="6">
        <f>0.7*'58.2. Đất ở tại nông thôn'!E11</f>
        <v>1421000</v>
      </c>
      <c r="F11" s="6">
        <f>0.7*'58.2. Đất ở tại nông thôn'!F11</f>
        <v>852600</v>
      </c>
      <c r="G11" s="6">
        <f>0.7*'58.2. Đất ở tại nông thôn'!G11</f>
        <v>568400</v>
      </c>
      <c r="H11" s="6">
        <f>0.7*'58.2. Đất ở tại nông thôn'!H11</f>
        <v>284200</v>
      </c>
    </row>
    <row r="12" spans="1:8" ht="47.25" x14ac:dyDescent="0.25">
      <c r="A12" s="20">
        <f t="shared" ref="A12" si="0">1+A11</f>
        <v>3</v>
      </c>
      <c r="B12" s="39" t="s">
        <v>108</v>
      </c>
      <c r="C12" s="39" t="s">
        <v>107</v>
      </c>
      <c r="D12" s="39" t="s">
        <v>109</v>
      </c>
      <c r="E12" s="6">
        <f>0.7*'58.2. Đất ở tại nông thôn'!E12</f>
        <v>833000</v>
      </c>
      <c r="F12" s="6">
        <f>0.7*'58.2. Đất ở tại nông thôn'!F12</f>
        <v>499799.99999999994</v>
      </c>
      <c r="G12" s="6">
        <f>0.7*'58.2. Đất ở tại nông thôn'!G12</f>
        <v>333200</v>
      </c>
      <c r="H12" s="6">
        <f>0.7*'58.2. Đất ở tại nông thôn'!H12</f>
        <v>166600</v>
      </c>
    </row>
    <row r="13" spans="1:8" s="28" customFormat="1" ht="15.75" x14ac:dyDescent="0.25">
      <c r="A13" s="15">
        <v>2</v>
      </c>
      <c r="B13" s="44" t="s">
        <v>110</v>
      </c>
      <c r="C13" s="44"/>
      <c r="D13" s="44"/>
      <c r="E13" s="6"/>
      <c r="F13" s="6"/>
      <c r="G13" s="6"/>
      <c r="H13" s="6"/>
    </row>
    <row r="14" spans="1:8" ht="31.5" x14ac:dyDescent="0.25">
      <c r="A14" s="20">
        <v>1</v>
      </c>
      <c r="B14" s="39" t="s">
        <v>103</v>
      </c>
      <c r="C14" s="39" t="s">
        <v>111</v>
      </c>
      <c r="D14" s="39" t="s">
        <v>112</v>
      </c>
      <c r="E14" s="6">
        <f>0.7*'58.2. Đất ở tại nông thôn'!E14</f>
        <v>2022999.9999999998</v>
      </c>
      <c r="F14" s="6">
        <f>0.7*'58.2. Đất ở tại nông thôn'!F14</f>
        <v>1213800</v>
      </c>
      <c r="G14" s="6">
        <f>0.7*'58.2. Đất ở tại nông thôn'!G14</f>
        <v>809200</v>
      </c>
      <c r="H14" s="6">
        <f>0.7*'58.2. Đất ở tại nông thôn'!H14</f>
        <v>404600</v>
      </c>
    </row>
    <row r="15" spans="1:8" ht="47.25" x14ac:dyDescent="0.25">
      <c r="A15" s="20">
        <v>2</v>
      </c>
      <c r="B15" s="39" t="s">
        <v>106</v>
      </c>
      <c r="C15" s="39" t="s">
        <v>112</v>
      </c>
      <c r="D15" s="39" t="s">
        <v>113</v>
      </c>
      <c r="E15" s="6">
        <f>0.7*'58.2. Đất ở tại nông thôn'!E15</f>
        <v>903000</v>
      </c>
      <c r="F15" s="6">
        <f>0.7*'58.2. Đất ở tại nông thôn'!F15</f>
        <v>541800</v>
      </c>
      <c r="G15" s="6">
        <f>0.7*'58.2. Đất ở tại nông thôn'!G15</f>
        <v>361200</v>
      </c>
      <c r="H15" s="6">
        <f>0.7*'58.2. Đất ở tại nông thôn'!H15</f>
        <v>180600</v>
      </c>
    </row>
    <row r="16" spans="1:8" ht="47.25" x14ac:dyDescent="0.25">
      <c r="A16" s="20">
        <v>3</v>
      </c>
      <c r="B16" s="39" t="s">
        <v>108</v>
      </c>
      <c r="C16" s="39" t="s">
        <v>114</v>
      </c>
      <c r="D16" s="39" t="s">
        <v>115</v>
      </c>
      <c r="E16" s="6">
        <f>0.7*'58.2. Đất ở tại nông thôn'!E16</f>
        <v>749000</v>
      </c>
      <c r="F16" s="6">
        <f>0.7*'58.2. Đất ở tại nông thôn'!F16</f>
        <v>449400</v>
      </c>
      <c r="G16" s="6">
        <f>0.7*'58.2. Đất ở tại nông thôn'!G16</f>
        <v>299600</v>
      </c>
      <c r="H16" s="6">
        <f>0.7*'58.2. Đất ở tại nông thôn'!H16</f>
        <v>149800</v>
      </c>
    </row>
    <row r="17" spans="1:8" ht="15.75" x14ac:dyDescent="0.25">
      <c r="A17" s="15">
        <v>3</v>
      </c>
      <c r="B17" s="43" t="s">
        <v>116</v>
      </c>
      <c r="C17" s="37"/>
      <c r="D17" s="37"/>
      <c r="E17" s="6"/>
      <c r="F17" s="6"/>
      <c r="G17" s="6"/>
      <c r="H17" s="6"/>
    </row>
    <row r="18" spans="1:8" ht="15.75" x14ac:dyDescent="0.25">
      <c r="A18" s="20">
        <v>1</v>
      </c>
      <c r="B18" s="39" t="s">
        <v>103</v>
      </c>
      <c r="C18" s="39" t="s">
        <v>117</v>
      </c>
      <c r="D18" s="39" t="s">
        <v>118</v>
      </c>
      <c r="E18" s="6">
        <f>0.7*'58.2. Đất ở tại nông thôn'!E18</f>
        <v>1764000</v>
      </c>
      <c r="F18" s="6">
        <f>0.7*'58.2. Đất ở tại nông thôn'!F18</f>
        <v>1058400</v>
      </c>
      <c r="G18" s="6">
        <f>0.7*'58.2. Đất ở tại nông thôn'!G18</f>
        <v>705600</v>
      </c>
      <c r="H18" s="6">
        <f>0.7*'58.2. Đất ở tại nông thôn'!H18</f>
        <v>352800</v>
      </c>
    </row>
    <row r="19" spans="1:8" ht="47.25" x14ac:dyDescent="0.25">
      <c r="A19" s="20">
        <v>2</v>
      </c>
      <c r="B19" s="39" t="s">
        <v>106</v>
      </c>
      <c r="C19" s="39" t="s">
        <v>118</v>
      </c>
      <c r="D19" s="39" t="s">
        <v>119</v>
      </c>
      <c r="E19" s="6">
        <f>0.7*'58.2. Đất ở tại nông thôn'!E19</f>
        <v>1288000</v>
      </c>
      <c r="F19" s="6">
        <f>0.7*'58.2. Đất ở tại nông thôn'!F19</f>
        <v>772800</v>
      </c>
      <c r="G19" s="6">
        <f>0.7*'58.2. Đất ở tại nông thôn'!G19</f>
        <v>515199.99999999994</v>
      </c>
      <c r="H19" s="6">
        <f>0.7*'58.2. Đất ở tại nông thôn'!H19</f>
        <v>257599.99999999997</v>
      </c>
    </row>
    <row r="20" spans="1:8" ht="47.25" x14ac:dyDescent="0.25">
      <c r="A20" s="20">
        <v>3</v>
      </c>
      <c r="B20" s="39" t="s">
        <v>120</v>
      </c>
      <c r="C20" s="39" t="s">
        <v>119</v>
      </c>
      <c r="D20" s="39" t="s">
        <v>121</v>
      </c>
      <c r="E20" s="6">
        <f>0.7*'58.2. Đất ở tại nông thôn'!E20</f>
        <v>798000</v>
      </c>
      <c r="F20" s="6">
        <f>0.7*'58.2. Đất ở tại nông thôn'!F20</f>
        <v>478799.99999999994</v>
      </c>
      <c r="G20" s="6">
        <f>0.7*'58.2. Đất ở tại nông thôn'!G20</f>
        <v>319200</v>
      </c>
      <c r="H20" s="6">
        <f>0.7*'58.2. Đất ở tại nông thôn'!H20</f>
        <v>159600</v>
      </c>
    </row>
    <row r="21" spans="1:8" ht="31.5" x14ac:dyDescent="0.25">
      <c r="A21" s="20">
        <v>4</v>
      </c>
      <c r="B21" s="39" t="s">
        <v>122</v>
      </c>
      <c r="C21" s="39" t="s">
        <v>121</v>
      </c>
      <c r="D21" s="39" t="s">
        <v>86</v>
      </c>
      <c r="E21" s="6">
        <f>0.7*'58.2. Đất ở tại nông thôn'!E21</f>
        <v>475999.99999999994</v>
      </c>
      <c r="F21" s="6">
        <f>0.7*'58.2. Đất ở tại nông thôn'!F21</f>
        <v>285600</v>
      </c>
      <c r="G21" s="6">
        <f>0.7*'58.2. Đất ở tại nông thôn'!G21</f>
        <v>190400</v>
      </c>
      <c r="H21" s="6"/>
    </row>
    <row r="22" spans="1:8" ht="15.75" x14ac:dyDescent="0.25">
      <c r="A22" s="15">
        <v>4</v>
      </c>
      <c r="B22" s="43" t="s">
        <v>123</v>
      </c>
      <c r="C22" s="37"/>
      <c r="D22" s="37"/>
      <c r="E22" s="6"/>
      <c r="F22" s="6"/>
      <c r="G22" s="6"/>
      <c r="H22" s="6"/>
    </row>
    <row r="23" spans="1:8" ht="63" x14ac:dyDescent="0.25">
      <c r="A23" s="20">
        <v>1</v>
      </c>
      <c r="B23" s="45"/>
      <c r="C23" s="39" t="s">
        <v>124</v>
      </c>
      <c r="D23" s="39" t="s">
        <v>125</v>
      </c>
      <c r="E23" s="6">
        <f>0.7*'58.2. Đất ở tại nông thôn'!E23</f>
        <v>1323000</v>
      </c>
      <c r="F23" s="6">
        <f>0.7*'58.2. Đất ở tại nông thôn'!F23</f>
        <v>793800</v>
      </c>
      <c r="G23" s="6">
        <f>0.7*'58.2. Đất ở tại nông thôn'!G23</f>
        <v>529200</v>
      </c>
      <c r="H23" s="6">
        <f>0.7*'58.2. Đất ở tại nông thôn'!H23</f>
        <v>264600</v>
      </c>
    </row>
    <row r="24" spans="1:8" ht="15.75" x14ac:dyDescent="0.25">
      <c r="A24" s="15">
        <v>5</v>
      </c>
      <c r="B24" s="38" t="s">
        <v>126</v>
      </c>
      <c r="C24" s="39"/>
      <c r="D24" s="39"/>
      <c r="E24" s="6"/>
      <c r="F24" s="6"/>
      <c r="G24" s="6"/>
      <c r="H24" s="6"/>
    </row>
    <row r="25" spans="1:8" ht="31.5" x14ac:dyDescent="0.25">
      <c r="A25" s="20">
        <v>1</v>
      </c>
      <c r="B25" s="39"/>
      <c r="C25" s="39" t="s">
        <v>127</v>
      </c>
      <c r="D25" s="39" t="s">
        <v>86</v>
      </c>
      <c r="E25" s="6">
        <f>0.7*'58.2. Đất ở tại nông thôn'!E25</f>
        <v>1861999.9999999998</v>
      </c>
      <c r="F25" s="6">
        <f>0.7*'58.2. Đất ở tại nông thôn'!F25</f>
        <v>1117200</v>
      </c>
      <c r="G25" s="6">
        <f>0.7*'58.2. Đất ở tại nông thôn'!G25</f>
        <v>744800</v>
      </c>
      <c r="H25" s="6">
        <f>0.7*'58.2. Đất ở tại nông thôn'!H25</f>
        <v>372400</v>
      </c>
    </row>
    <row r="26" spans="1:8" ht="31.5" x14ac:dyDescent="0.25">
      <c r="A26" s="15">
        <v>6</v>
      </c>
      <c r="B26" s="38" t="s">
        <v>128</v>
      </c>
      <c r="C26" s="39"/>
      <c r="D26" s="39"/>
      <c r="E26" s="6"/>
      <c r="F26" s="6"/>
      <c r="G26" s="6"/>
      <c r="H26" s="6"/>
    </row>
    <row r="27" spans="1:8" ht="31.5" x14ac:dyDescent="0.25">
      <c r="A27" s="20">
        <v>1</v>
      </c>
      <c r="B27" s="39" t="s">
        <v>103</v>
      </c>
      <c r="C27" s="39" t="s">
        <v>129</v>
      </c>
      <c r="D27" s="39" t="s">
        <v>130</v>
      </c>
      <c r="E27" s="6">
        <f>0.7*'58.2. Đất ở tại nông thôn'!E27</f>
        <v>784000</v>
      </c>
      <c r="F27" s="6">
        <f>0.7*'58.2. Đất ở tại nông thôn'!F27</f>
        <v>470399.99999999994</v>
      </c>
      <c r="G27" s="6">
        <f>0.7*'58.2. Đất ở tại nông thôn'!G27</f>
        <v>313600</v>
      </c>
      <c r="H27" s="6">
        <f>0.7*'58.2. Đất ở tại nông thôn'!H27</f>
        <v>156800</v>
      </c>
    </row>
    <row r="28" spans="1:8" ht="15.75" x14ac:dyDescent="0.25">
      <c r="A28" s="15">
        <v>7</v>
      </c>
      <c r="B28" s="38" t="s">
        <v>131</v>
      </c>
      <c r="C28" s="39"/>
      <c r="D28" s="39"/>
      <c r="E28" s="6"/>
      <c r="F28" s="6"/>
      <c r="G28" s="6"/>
      <c r="H28" s="6"/>
    </row>
    <row r="29" spans="1:8" ht="15.75" x14ac:dyDescent="0.25">
      <c r="A29" s="20">
        <v>1</v>
      </c>
      <c r="B29" s="39" t="s">
        <v>103</v>
      </c>
      <c r="C29" s="39" t="s">
        <v>99</v>
      </c>
      <c r="D29" s="39" t="s">
        <v>132</v>
      </c>
      <c r="E29" s="6">
        <f>0.7*'58.2. Đất ở tại nông thôn'!E29</f>
        <v>581000</v>
      </c>
      <c r="F29" s="6">
        <f>0.7*'58.2. Đất ở tại nông thôn'!F29</f>
        <v>348600</v>
      </c>
      <c r="G29" s="6">
        <f>0.7*'58.2. Đất ở tại nông thôn'!G29</f>
        <v>232399.99999999997</v>
      </c>
      <c r="H29" s="6"/>
    </row>
    <row r="30" spans="1:8" ht="15.75" x14ac:dyDescent="0.25">
      <c r="A30" s="20">
        <v>2</v>
      </c>
      <c r="B30" s="39" t="s">
        <v>106</v>
      </c>
      <c r="C30" s="39" t="s">
        <v>132</v>
      </c>
      <c r="D30" s="39" t="s">
        <v>133</v>
      </c>
      <c r="E30" s="6">
        <f>0.7*'58.2. Đất ở tại nông thôn'!E30</f>
        <v>581000</v>
      </c>
      <c r="F30" s="6">
        <f>0.7*'58.2. Đất ở tại nông thôn'!F30</f>
        <v>348600</v>
      </c>
      <c r="G30" s="6">
        <f>0.7*'58.2. Đất ở tại nông thôn'!G30</f>
        <v>232399.99999999997</v>
      </c>
      <c r="H30" s="6"/>
    </row>
    <row r="31" spans="1:8" ht="31.5" x14ac:dyDescent="0.25">
      <c r="A31" s="15">
        <v>8</v>
      </c>
      <c r="B31" s="38" t="s">
        <v>134</v>
      </c>
      <c r="C31" s="39"/>
      <c r="D31" s="39"/>
      <c r="E31" s="6"/>
      <c r="F31" s="6"/>
      <c r="G31" s="6"/>
      <c r="H31" s="6"/>
    </row>
    <row r="32" spans="1:8" ht="31.5" x14ac:dyDescent="0.25">
      <c r="A32" s="20">
        <v>1</v>
      </c>
      <c r="B32" s="39" t="s">
        <v>106</v>
      </c>
      <c r="C32" s="39" t="s">
        <v>135</v>
      </c>
      <c r="D32" s="39" t="s">
        <v>136</v>
      </c>
      <c r="E32" s="6">
        <f>0.7*'58.2. Đất ở tại nông thôn'!E32</f>
        <v>140000</v>
      </c>
      <c r="F32" s="6"/>
      <c r="G32" s="6"/>
      <c r="H32" s="6"/>
    </row>
    <row r="33" spans="1:8" ht="31.5" x14ac:dyDescent="0.25">
      <c r="A33" s="20">
        <v>2</v>
      </c>
      <c r="B33" s="39" t="s">
        <v>108</v>
      </c>
      <c r="C33" s="39" t="s">
        <v>136</v>
      </c>
      <c r="D33" s="39" t="s">
        <v>137</v>
      </c>
      <c r="E33" s="6">
        <f>0.7*'58.2. Đất ở tại nông thôn'!E33</f>
        <v>280000</v>
      </c>
      <c r="F33" s="6">
        <f>0.7*'58.2. Đất ở tại nông thôn'!F33</f>
        <v>168000</v>
      </c>
      <c r="G33" s="6">
        <f>0.7*'58.2. Đất ở tại nông thôn'!G33</f>
        <v>112000</v>
      </c>
      <c r="H33" s="6"/>
    </row>
    <row r="34" spans="1:8" ht="31.5" x14ac:dyDescent="0.25">
      <c r="A34" s="15">
        <v>9</v>
      </c>
      <c r="B34" s="38" t="s">
        <v>180</v>
      </c>
      <c r="C34" s="39"/>
      <c r="D34" s="39"/>
      <c r="E34" s="6"/>
      <c r="F34" s="6"/>
      <c r="G34" s="6"/>
      <c r="H34" s="6"/>
    </row>
    <row r="35" spans="1:8" ht="47.25" x14ac:dyDescent="0.25">
      <c r="A35" s="20">
        <v>1</v>
      </c>
      <c r="B35" s="39" t="s">
        <v>103</v>
      </c>
      <c r="C35" s="39" t="s">
        <v>138</v>
      </c>
      <c r="D35" s="39" t="s">
        <v>139</v>
      </c>
      <c r="E35" s="6">
        <f>0.7*'58.2. Đất ở tại nông thôn'!E35</f>
        <v>244999.99999999997</v>
      </c>
      <c r="F35" s="6">
        <f>0.7*'58.2. Đất ở tại nông thôn'!F35</f>
        <v>147000</v>
      </c>
      <c r="G35" s="6"/>
      <c r="H35" s="6"/>
    </row>
    <row r="36" spans="1:8" ht="47.25" x14ac:dyDescent="0.25">
      <c r="A36" s="20">
        <v>2</v>
      </c>
      <c r="B36" s="39" t="s">
        <v>106</v>
      </c>
      <c r="C36" s="39" t="s">
        <v>140</v>
      </c>
      <c r="D36" s="39" t="s">
        <v>141</v>
      </c>
      <c r="E36" s="6">
        <f>0.7*'58.2. Đất ở tại nông thôn'!E36</f>
        <v>266000</v>
      </c>
      <c r="F36" s="6">
        <f>0.7*'58.2. Đất ở tại nông thôn'!F36</f>
        <v>159600</v>
      </c>
      <c r="G36" s="6">
        <f>0.7*'58.2. Đất ở tại nông thôn'!G36</f>
        <v>106400</v>
      </c>
      <c r="H36" s="6"/>
    </row>
    <row r="37" spans="1:8" ht="31.5" x14ac:dyDescent="0.25">
      <c r="A37" s="20">
        <v>3</v>
      </c>
      <c r="B37" s="39" t="s">
        <v>108</v>
      </c>
      <c r="C37" s="39" t="s">
        <v>142</v>
      </c>
      <c r="D37" s="39" t="s">
        <v>143</v>
      </c>
      <c r="E37" s="6">
        <f>0.7*'58.2. Đất ở tại nông thôn'!E37</f>
        <v>258999.99999999997</v>
      </c>
      <c r="F37" s="6">
        <f>0.7*'58.2. Đất ở tại nông thôn'!F37</f>
        <v>155400</v>
      </c>
      <c r="G37" s="6"/>
      <c r="H37" s="6"/>
    </row>
    <row r="38" spans="1:8" ht="31.5" x14ac:dyDescent="0.25">
      <c r="A38" s="15">
        <v>10</v>
      </c>
      <c r="B38" s="36" t="s">
        <v>144</v>
      </c>
      <c r="C38" s="50"/>
      <c r="D38" s="50"/>
      <c r="E38" s="6"/>
      <c r="F38" s="6"/>
      <c r="G38" s="6"/>
      <c r="H38" s="6"/>
    </row>
    <row r="39" spans="1:8" ht="47.25" x14ac:dyDescent="0.25">
      <c r="A39" s="20">
        <v>1</v>
      </c>
      <c r="B39" s="39"/>
      <c r="C39" s="39" t="s">
        <v>145</v>
      </c>
      <c r="D39" s="39" t="s">
        <v>146</v>
      </c>
      <c r="E39" s="6">
        <f>0.7*'58.2. Đất ở tại nông thôn'!E39</f>
        <v>1861999.9999999998</v>
      </c>
      <c r="F39" s="6">
        <f>0.7*'58.2. Đất ở tại nông thôn'!F39</f>
        <v>1117200</v>
      </c>
      <c r="G39" s="6">
        <f>0.7*'58.2. Đất ở tại nông thôn'!G39</f>
        <v>744800</v>
      </c>
      <c r="H39" s="6">
        <f>0.7*'58.2. Đất ở tại nông thôn'!H39</f>
        <v>372400</v>
      </c>
    </row>
    <row r="40" spans="1:8" ht="15.75" x14ac:dyDescent="0.25">
      <c r="A40" s="15">
        <v>11</v>
      </c>
      <c r="B40" s="38" t="s">
        <v>147</v>
      </c>
      <c r="C40" s="37"/>
      <c r="D40" s="37"/>
      <c r="E40" s="6"/>
      <c r="F40" s="6"/>
      <c r="G40" s="6"/>
      <c r="H40" s="6"/>
    </row>
    <row r="41" spans="1:8" ht="31.5" x14ac:dyDescent="0.25">
      <c r="A41" s="20">
        <v>1</v>
      </c>
      <c r="B41" s="39" t="s">
        <v>148</v>
      </c>
      <c r="C41" s="39" t="s">
        <v>127</v>
      </c>
      <c r="D41" s="39" t="s">
        <v>149</v>
      </c>
      <c r="E41" s="6">
        <f>0.7*'58.2. Đất ở tại nông thôn'!E41</f>
        <v>1260000</v>
      </c>
      <c r="F41" s="6">
        <f>0.7*'58.2. Đất ở tại nông thôn'!F41</f>
        <v>756000</v>
      </c>
      <c r="G41" s="6">
        <f>0.7*'58.2. Đất ở tại nông thôn'!G41</f>
        <v>503999.99999999994</v>
      </c>
      <c r="H41" s="6">
        <f>0.7*'58.2. Đất ở tại nông thôn'!H41</f>
        <v>251999.99999999997</v>
      </c>
    </row>
    <row r="42" spans="1:8" ht="47.25" x14ac:dyDescent="0.25">
      <c r="A42" s="20">
        <v>2</v>
      </c>
      <c r="B42" s="39" t="s">
        <v>150</v>
      </c>
      <c r="C42" s="47" t="s">
        <v>151</v>
      </c>
      <c r="D42" s="47" t="s">
        <v>152</v>
      </c>
      <c r="E42" s="6">
        <f>0.7*'58.2. Đất ở tại nông thôn'!E42</f>
        <v>1785000</v>
      </c>
      <c r="F42" s="6">
        <f>0.7*'58.2. Đất ở tại nông thôn'!F42</f>
        <v>1071000</v>
      </c>
      <c r="G42" s="6">
        <f>0.7*'58.2. Đất ở tại nông thôn'!G42</f>
        <v>714000</v>
      </c>
      <c r="H42" s="6">
        <f>0.7*'58.2. Đất ở tại nông thôn'!H42</f>
        <v>357000</v>
      </c>
    </row>
    <row r="43" spans="1:8" ht="15.75" x14ac:dyDescent="0.25">
      <c r="A43" s="20">
        <v>3</v>
      </c>
      <c r="B43" s="46" t="s">
        <v>153</v>
      </c>
      <c r="C43" s="51"/>
      <c r="D43" s="51"/>
      <c r="E43" s="6">
        <f>0.7*'58.2. Đất ở tại nông thôn'!E43</f>
        <v>1806000</v>
      </c>
      <c r="F43" s="6">
        <f>0.7*'58.2. Đất ở tại nông thôn'!F43</f>
        <v>1083600</v>
      </c>
      <c r="G43" s="6">
        <f>0.7*'58.2. Đất ở tại nông thôn'!G43</f>
        <v>722400</v>
      </c>
      <c r="H43" s="6"/>
    </row>
    <row r="44" spans="1:8" ht="15.75" x14ac:dyDescent="0.25">
      <c r="A44" s="15">
        <v>12</v>
      </c>
      <c r="B44" s="78" t="s">
        <v>154</v>
      </c>
      <c r="C44" s="78"/>
      <c r="D44" s="78"/>
      <c r="E44" s="6"/>
      <c r="F44" s="6"/>
      <c r="G44" s="6"/>
      <c r="H44" s="6"/>
    </row>
    <row r="45" spans="1:8" ht="15.75" x14ac:dyDescent="0.25">
      <c r="A45" s="20">
        <v>1</v>
      </c>
      <c r="B45" s="52" t="s">
        <v>155</v>
      </c>
      <c r="C45" s="51"/>
      <c r="D45" s="51"/>
      <c r="E45" s="6">
        <f>0.7*'58.2. Đất ở tại nông thôn'!E45</f>
        <v>1806000</v>
      </c>
      <c r="F45" s="6"/>
      <c r="G45" s="6"/>
      <c r="H45" s="6"/>
    </row>
    <row r="46" spans="1:8" ht="15.75" x14ac:dyDescent="0.25">
      <c r="A46" s="20">
        <v>2</v>
      </c>
      <c r="B46" s="52" t="s">
        <v>156</v>
      </c>
      <c r="C46" s="51"/>
      <c r="D46" s="51"/>
      <c r="E46" s="6">
        <f>0.7*'58.2. Đất ở tại nông thôn'!E46</f>
        <v>1288000</v>
      </c>
      <c r="F46" s="6"/>
      <c r="G46" s="6"/>
      <c r="H46" s="6"/>
    </row>
    <row r="47" spans="1:8" ht="15.75" x14ac:dyDescent="0.25">
      <c r="A47" s="20">
        <v>3</v>
      </c>
      <c r="B47" s="52" t="s">
        <v>157</v>
      </c>
      <c r="C47" s="51"/>
      <c r="D47" s="51"/>
      <c r="E47" s="6">
        <f>0.7*'58.2. Đất ở tại nông thôn'!E47</f>
        <v>1190000</v>
      </c>
      <c r="F47" s="6"/>
      <c r="G47" s="6"/>
      <c r="H47" s="6"/>
    </row>
    <row r="48" spans="1:8" ht="15.75" x14ac:dyDescent="0.25">
      <c r="A48" s="20">
        <v>4</v>
      </c>
      <c r="B48" s="52" t="s">
        <v>158</v>
      </c>
      <c r="C48" s="51"/>
      <c r="D48" s="51"/>
      <c r="E48" s="6">
        <f>0.7*'58.2. Đất ở tại nông thôn'!E48</f>
        <v>861000</v>
      </c>
      <c r="F48" s="6"/>
      <c r="G48" s="6"/>
      <c r="H48" s="6"/>
    </row>
    <row r="49" spans="1:8" ht="15.75" x14ac:dyDescent="0.25">
      <c r="A49" s="15">
        <v>13</v>
      </c>
      <c r="B49" s="67" t="s">
        <v>159</v>
      </c>
      <c r="C49" s="67"/>
      <c r="D49" s="67"/>
      <c r="E49" s="6"/>
      <c r="F49" s="6"/>
      <c r="G49" s="6"/>
      <c r="H49" s="6"/>
    </row>
    <row r="50" spans="1:8" ht="15.75" x14ac:dyDescent="0.25">
      <c r="A50" s="20">
        <v>1</v>
      </c>
      <c r="B50" s="39" t="s">
        <v>160</v>
      </c>
      <c r="C50" s="59" t="s">
        <v>161</v>
      </c>
      <c r="D50" s="74"/>
      <c r="E50" s="6">
        <f>0.7*'58.2. Đất ở tại nông thôn'!E50</f>
        <v>448000</v>
      </c>
      <c r="F50" s="6">
        <f>0.7*'58.2. Đất ở tại nông thôn'!F50</f>
        <v>268800</v>
      </c>
      <c r="G50" s="6">
        <f>0.7*'58.2. Đất ở tại nông thôn'!G50</f>
        <v>179200</v>
      </c>
      <c r="H50" s="6"/>
    </row>
    <row r="51" spans="1:8" ht="15.75" x14ac:dyDescent="0.25">
      <c r="A51" s="20">
        <v>2</v>
      </c>
      <c r="B51" s="39" t="s">
        <v>160</v>
      </c>
      <c r="C51" s="59" t="s">
        <v>162</v>
      </c>
      <c r="D51" s="74"/>
      <c r="E51" s="6">
        <f>0.7*'58.2. Đất ở tại nông thôn'!E51</f>
        <v>434000</v>
      </c>
      <c r="F51" s="6">
        <f>0.7*'58.2. Đất ở tại nông thôn'!F51</f>
        <v>260399.99999999997</v>
      </c>
      <c r="G51" s="6">
        <f>0.7*'58.2. Đất ở tại nông thôn'!G51</f>
        <v>173600</v>
      </c>
      <c r="H51" s="6"/>
    </row>
    <row r="52" spans="1:8" ht="32.25" customHeight="1" x14ac:dyDescent="0.25">
      <c r="A52" s="15">
        <v>14</v>
      </c>
      <c r="B52" s="67" t="s">
        <v>163</v>
      </c>
      <c r="C52" s="67"/>
      <c r="D52" s="67"/>
      <c r="E52" s="6">
        <f>0.7*'58.2. Đất ở tại nông thôn'!E52</f>
        <v>3150000</v>
      </c>
      <c r="F52" s="6">
        <f>0.7*'58.2. Đất ở tại nông thôn'!F52</f>
        <v>1889999.9999999998</v>
      </c>
      <c r="G52" s="6"/>
      <c r="H52" s="6"/>
    </row>
    <row r="53" spans="1:8" ht="30.75" customHeight="1" x14ac:dyDescent="0.25">
      <c r="A53" s="15">
        <v>15</v>
      </c>
      <c r="B53" s="67" t="s">
        <v>164</v>
      </c>
      <c r="C53" s="67"/>
      <c r="D53" s="67"/>
      <c r="E53" s="6">
        <f>0.7*'58.2. Đất ở tại nông thôn'!E53</f>
        <v>2940000</v>
      </c>
      <c r="F53" s="6">
        <f>0.7*'58.2. Đất ở tại nông thôn'!F53</f>
        <v>1764000</v>
      </c>
      <c r="G53" s="6"/>
      <c r="H53" s="6"/>
    </row>
    <row r="54" spans="1:8" ht="15.75" x14ac:dyDescent="0.25">
      <c r="A54" s="15">
        <v>16</v>
      </c>
      <c r="B54" s="67" t="s">
        <v>165</v>
      </c>
      <c r="C54" s="67"/>
      <c r="D54" s="67"/>
      <c r="E54" s="6"/>
      <c r="F54" s="6"/>
      <c r="G54" s="6"/>
      <c r="H54" s="6"/>
    </row>
    <row r="55" spans="1:8" ht="15.75" x14ac:dyDescent="0.25">
      <c r="A55" s="20" t="s">
        <v>181</v>
      </c>
      <c r="B55" s="46" t="s">
        <v>166</v>
      </c>
      <c r="C55" s="46"/>
      <c r="D55" s="37"/>
      <c r="E55" s="6">
        <f>0.7*'58.2. Đất ở tại nông thôn'!E55</f>
        <v>3849999.9999999995</v>
      </c>
      <c r="F55" s="6">
        <f>0.7*'58.2. Đất ở tại nông thôn'!F55</f>
        <v>2310000</v>
      </c>
      <c r="G55" s="6"/>
      <c r="H55" s="6"/>
    </row>
    <row r="56" spans="1:8" ht="15.75" x14ac:dyDescent="0.25">
      <c r="A56" s="20" t="s">
        <v>182</v>
      </c>
      <c r="B56" s="46" t="s">
        <v>167</v>
      </c>
      <c r="C56" s="37"/>
      <c r="D56" s="37"/>
      <c r="E56" s="6">
        <f>0.7*'58.2. Đất ở tại nông thôn'!E56</f>
        <v>3360000</v>
      </c>
      <c r="F56" s="6">
        <f>0.7*'58.2. Đất ở tại nông thôn'!F56</f>
        <v>2015999.9999999998</v>
      </c>
      <c r="G56" s="6"/>
      <c r="H56" s="6"/>
    </row>
    <row r="57" spans="1:8" ht="15.75" x14ac:dyDescent="0.25">
      <c r="A57" s="76" t="s">
        <v>25</v>
      </c>
      <c r="B57" s="76"/>
      <c r="C57" s="76"/>
      <c r="D57" s="76"/>
      <c r="E57" s="76"/>
      <c r="F57" s="76"/>
      <c r="G57" s="76"/>
      <c r="H57" s="76"/>
    </row>
    <row r="58" spans="1:8" ht="15.75" x14ac:dyDescent="0.25">
      <c r="A58" s="75" t="s">
        <v>11</v>
      </c>
      <c r="B58" s="75"/>
      <c r="C58" s="75"/>
      <c r="D58" s="75"/>
      <c r="E58" s="75"/>
      <c r="F58" s="75"/>
      <c r="G58" s="75"/>
      <c r="H58" s="75"/>
    </row>
    <row r="59" spans="1:8" ht="31.5" x14ac:dyDescent="0.25">
      <c r="A59" s="4">
        <v>1</v>
      </c>
      <c r="B59" s="48" t="s">
        <v>183</v>
      </c>
      <c r="C59" s="18"/>
      <c r="D59" s="18"/>
      <c r="E59" s="6">
        <f>0.7*'58.2. Đất ở tại nông thôn'!E59</f>
        <v>154000</v>
      </c>
      <c r="F59" s="6"/>
      <c r="G59" s="6"/>
      <c r="H59" s="6"/>
    </row>
    <row r="60" spans="1:8" ht="15.75" x14ac:dyDescent="0.25">
      <c r="A60" s="4">
        <v>2</v>
      </c>
      <c r="B60" s="48" t="s">
        <v>184</v>
      </c>
      <c r="C60" s="18"/>
      <c r="D60" s="18"/>
      <c r="E60" s="6">
        <f>0.7*'58.2. Đất ở tại nông thôn'!E60</f>
        <v>98000</v>
      </c>
      <c r="F60" s="6"/>
      <c r="G60" s="6"/>
      <c r="H60" s="6"/>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sheetData>
  <mergeCells count="18">
    <mergeCell ref="A7:A8"/>
    <mergeCell ref="B7:B8"/>
    <mergeCell ref="C7:D7"/>
    <mergeCell ref="E7:H7"/>
    <mergeCell ref="B44:D44"/>
    <mergeCell ref="A2:B2"/>
    <mergeCell ref="G2:H2"/>
    <mergeCell ref="A4:H4"/>
    <mergeCell ref="A5:H5"/>
    <mergeCell ref="A6:H6"/>
    <mergeCell ref="B49:D49"/>
    <mergeCell ref="C50:D50"/>
    <mergeCell ref="C51:D51"/>
    <mergeCell ref="B52:D52"/>
    <mergeCell ref="A58:H58"/>
    <mergeCell ref="B53:D53"/>
    <mergeCell ref="B54:D54"/>
    <mergeCell ref="A57:H57"/>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4"/>
  <sheetViews>
    <sheetView view="pageBreakPreview" zoomScaleNormal="100" zoomScaleSheetLayoutView="100" workbookViewId="0">
      <selection activeCell="A4" sqref="A4:E4"/>
    </sheetView>
  </sheetViews>
  <sheetFormatPr defaultColWidth="9" defaultRowHeight="15.75" x14ac:dyDescent="0.25"/>
  <cols>
    <col min="1" max="1" width="5.7109375" style="9" customWidth="1"/>
    <col min="2" max="2" width="25.7109375" style="10" customWidth="1"/>
    <col min="3" max="5" width="20.7109375" style="9" customWidth="1"/>
    <col min="6" max="16384" width="9" style="9"/>
  </cols>
  <sheetData>
    <row r="1" spans="1:8" x14ac:dyDescent="0.25">
      <c r="A1" s="22"/>
      <c r="B1" s="8"/>
      <c r="C1" s="8"/>
      <c r="D1" s="8"/>
      <c r="E1" s="8"/>
    </row>
    <row r="2" spans="1:8" x14ac:dyDescent="0.25">
      <c r="A2" s="84" t="s">
        <v>168</v>
      </c>
      <c r="B2" s="84"/>
      <c r="C2" s="8"/>
      <c r="D2" s="8"/>
      <c r="E2" s="25" t="s">
        <v>28</v>
      </c>
    </row>
    <row r="3" spans="1:8" x14ac:dyDescent="0.25">
      <c r="A3" s="22"/>
      <c r="B3" s="8"/>
      <c r="C3" s="8"/>
      <c r="D3" s="8"/>
      <c r="E3" s="8"/>
    </row>
    <row r="4" spans="1:8" x14ac:dyDescent="0.25">
      <c r="A4" s="85" t="s">
        <v>173</v>
      </c>
      <c r="B4" s="85"/>
      <c r="C4" s="85"/>
      <c r="D4" s="85"/>
      <c r="E4" s="85"/>
    </row>
    <row r="5" spans="1:8" s="3" customFormat="1" ht="15.6" customHeight="1" x14ac:dyDescent="0.25">
      <c r="A5" s="62" t="s">
        <v>22</v>
      </c>
      <c r="B5" s="62"/>
      <c r="C5" s="62"/>
      <c r="D5" s="62"/>
      <c r="E5" s="62"/>
      <c r="F5" s="55"/>
      <c r="G5" s="55"/>
      <c r="H5" s="55"/>
    </row>
    <row r="6" spans="1:8" x14ac:dyDescent="0.25">
      <c r="A6" s="83" t="s">
        <v>29</v>
      </c>
      <c r="B6" s="83"/>
      <c r="C6" s="83"/>
      <c r="D6" s="83"/>
      <c r="E6" s="83"/>
    </row>
    <row r="7" spans="1:8" x14ac:dyDescent="0.25">
      <c r="A7" s="83" t="s">
        <v>15</v>
      </c>
      <c r="B7" s="83"/>
      <c r="C7" s="83"/>
      <c r="D7" s="83"/>
      <c r="E7" s="83"/>
    </row>
    <row r="8" spans="1:8" x14ac:dyDescent="0.25">
      <c r="A8" s="82" t="s">
        <v>177</v>
      </c>
      <c r="B8" s="82"/>
      <c r="C8" s="82"/>
      <c r="D8" s="82"/>
      <c r="E8" s="82"/>
    </row>
    <row r="9" spans="1:8" x14ac:dyDescent="0.25">
      <c r="A9" s="79" t="s">
        <v>16</v>
      </c>
      <c r="B9" s="79" t="s">
        <v>27</v>
      </c>
      <c r="C9" s="81" t="s">
        <v>26</v>
      </c>
      <c r="D9" s="81"/>
      <c r="E9" s="81"/>
    </row>
    <row r="10" spans="1:8" x14ac:dyDescent="0.25">
      <c r="A10" s="80"/>
      <c r="B10" s="80"/>
      <c r="C10" s="2" t="s">
        <v>6</v>
      </c>
      <c r="D10" s="2" t="s">
        <v>12</v>
      </c>
      <c r="E10" s="2" t="s">
        <v>13</v>
      </c>
    </row>
    <row r="11" spans="1:8" x14ac:dyDescent="0.25">
      <c r="A11" s="1">
        <v>1</v>
      </c>
      <c r="B11" s="30" t="s">
        <v>186</v>
      </c>
      <c r="C11" s="23">
        <v>64000</v>
      </c>
      <c r="D11" s="23">
        <v>58000</v>
      </c>
      <c r="E11" s="23">
        <v>51000</v>
      </c>
    </row>
    <row r="12" spans="1:8" x14ac:dyDescent="0.25">
      <c r="A12" s="1">
        <v>2</v>
      </c>
      <c r="B12" s="30" t="s">
        <v>147</v>
      </c>
      <c r="C12" s="23">
        <v>64000</v>
      </c>
      <c r="D12" s="23">
        <v>58000</v>
      </c>
      <c r="E12" s="23">
        <v>51000</v>
      </c>
    </row>
    <row r="13" spans="1:8" x14ac:dyDescent="0.25">
      <c r="A13" s="1">
        <v>3</v>
      </c>
      <c r="B13" s="30" t="s">
        <v>159</v>
      </c>
      <c r="C13" s="23">
        <v>64000</v>
      </c>
      <c r="D13" s="23">
        <v>58000</v>
      </c>
      <c r="E13" s="23">
        <v>51000</v>
      </c>
    </row>
    <row r="14" spans="1:8" x14ac:dyDescent="0.25">
      <c r="A14" s="1">
        <v>4</v>
      </c>
      <c r="B14" s="30" t="s">
        <v>187</v>
      </c>
      <c r="C14" s="23">
        <v>64000</v>
      </c>
      <c r="D14" s="23">
        <v>58000</v>
      </c>
      <c r="E14" s="23">
        <v>51000</v>
      </c>
    </row>
    <row r="15" spans="1:8" x14ac:dyDescent="0.25">
      <c r="A15" s="1">
        <v>5</v>
      </c>
      <c r="B15" s="30" t="s">
        <v>184</v>
      </c>
      <c r="C15" s="23">
        <v>51000</v>
      </c>
      <c r="D15" s="23">
        <v>46000</v>
      </c>
      <c r="E15" s="23">
        <v>41000</v>
      </c>
    </row>
    <row r="16" spans="1:8" x14ac:dyDescent="0.25">
      <c r="A16" s="31"/>
      <c r="B16" s="32"/>
      <c r="C16" s="24"/>
      <c r="D16" s="24"/>
      <c r="E16" s="24"/>
    </row>
    <row r="17" spans="1:5" x14ac:dyDescent="0.25">
      <c r="A17" s="83" t="s">
        <v>30</v>
      </c>
      <c r="B17" s="83"/>
      <c r="C17" s="83"/>
      <c r="D17" s="83"/>
      <c r="E17" s="83"/>
    </row>
    <row r="18" spans="1:5" x14ac:dyDescent="0.25">
      <c r="A18" s="82" t="s">
        <v>177</v>
      </c>
      <c r="B18" s="82"/>
      <c r="C18" s="82"/>
      <c r="D18" s="82"/>
      <c r="E18" s="82"/>
    </row>
    <row r="19" spans="1:5" x14ac:dyDescent="0.25">
      <c r="A19" s="79" t="s">
        <v>16</v>
      </c>
      <c r="B19" s="79" t="s">
        <v>27</v>
      </c>
      <c r="C19" s="81" t="s">
        <v>26</v>
      </c>
      <c r="D19" s="81"/>
      <c r="E19" s="81"/>
    </row>
    <row r="20" spans="1:5" x14ac:dyDescent="0.25">
      <c r="A20" s="80"/>
      <c r="B20" s="80"/>
      <c r="C20" s="2" t="s">
        <v>6</v>
      </c>
      <c r="D20" s="2" t="s">
        <v>12</v>
      </c>
      <c r="E20" s="2" t="s">
        <v>13</v>
      </c>
    </row>
    <row r="21" spans="1:5" x14ac:dyDescent="0.25">
      <c r="A21" s="1">
        <v>1</v>
      </c>
      <c r="B21" s="30" t="str">
        <f t="shared" ref="B21:B25" si="0">B11</f>
        <v>Thị trấn Đồng Đăng cũ</v>
      </c>
      <c r="C21" s="23">
        <v>58000</v>
      </c>
      <c r="D21" s="23">
        <v>52000</v>
      </c>
      <c r="E21" s="23">
        <v>46000</v>
      </c>
    </row>
    <row r="22" spans="1:5" x14ac:dyDescent="0.25">
      <c r="A22" s="1">
        <v>2</v>
      </c>
      <c r="B22" s="30" t="str">
        <f t="shared" si="0"/>
        <v>Xã Hồng Phong cũ</v>
      </c>
      <c r="C22" s="23">
        <v>58000</v>
      </c>
      <c r="D22" s="23">
        <v>52000</v>
      </c>
      <c r="E22" s="23">
        <v>46000</v>
      </c>
    </row>
    <row r="23" spans="1:5" x14ac:dyDescent="0.25">
      <c r="A23" s="1">
        <v>3</v>
      </c>
      <c r="B23" s="30" t="str">
        <f t="shared" si="0"/>
        <v>Xã Bảo Lâm cũ</v>
      </c>
      <c r="C23" s="23">
        <v>58000</v>
      </c>
      <c r="D23" s="23">
        <v>52000</v>
      </c>
      <c r="E23" s="23">
        <v>46000</v>
      </c>
    </row>
    <row r="24" spans="1:5" x14ac:dyDescent="0.25">
      <c r="A24" s="1">
        <v>4</v>
      </c>
      <c r="B24" s="30" t="str">
        <f t="shared" si="0"/>
        <v>Xã Thụy Hùng cũ</v>
      </c>
      <c r="C24" s="23">
        <v>58000</v>
      </c>
      <c r="D24" s="23">
        <v>52000</v>
      </c>
      <c r="E24" s="23">
        <v>46000</v>
      </c>
    </row>
    <row r="25" spans="1:5" x14ac:dyDescent="0.25">
      <c r="A25" s="1">
        <v>5</v>
      </c>
      <c r="B25" s="30" t="str">
        <f t="shared" si="0"/>
        <v>Xã Phú Xá cũ</v>
      </c>
      <c r="C25" s="23">
        <v>45000</v>
      </c>
      <c r="D25" s="23">
        <v>41000</v>
      </c>
      <c r="E25" s="23">
        <v>36000</v>
      </c>
    </row>
    <row r="26" spans="1:5" x14ac:dyDescent="0.25">
      <c r="A26" s="24"/>
      <c r="B26" s="24"/>
      <c r="C26" s="24"/>
      <c r="D26" s="24"/>
      <c r="E26" s="24"/>
    </row>
    <row r="27" spans="1:5" x14ac:dyDescent="0.25">
      <c r="A27" s="83" t="s">
        <v>17</v>
      </c>
      <c r="B27" s="83"/>
      <c r="C27" s="83"/>
      <c r="D27" s="83"/>
      <c r="E27" s="83"/>
    </row>
    <row r="28" spans="1:5" x14ac:dyDescent="0.25">
      <c r="A28" s="82" t="s">
        <v>177</v>
      </c>
      <c r="B28" s="82"/>
      <c r="C28" s="82"/>
      <c r="D28" s="82"/>
      <c r="E28" s="82"/>
    </row>
    <row r="29" spans="1:5" x14ac:dyDescent="0.25">
      <c r="A29" s="79" t="s">
        <v>16</v>
      </c>
      <c r="B29" s="79" t="s">
        <v>27</v>
      </c>
      <c r="C29" s="81" t="s">
        <v>26</v>
      </c>
      <c r="D29" s="81"/>
      <c r="E29" s="81"/>
    </row>
    <row r="30" spans="1:5" x14ac:dyDescent="0.25">
      <c r="A30" s="80"/>
      <c r="B30" s="80"/>
      <c r="C30" s="2" t="s">
        <v>6</v>
      </c>
      <c r="D30" s="2" t="s">
        <v>12</v>
      </c>
      <c r="E30" s="2" t="s">
        <v>13</v>
      </c>
    </row>
    <row r="31" spans="1:5" x14ac:dyDescent="0.25">
      <c r="A31" s="1">
        <v>1</v>
      </c>
      <c r="B31" s="30" t="str">
        <f t="shared" ref="B31:B35" si="1">B11</f>
        <v>Thị trấn Đồng Đăng cũ</v>
      </c>
      <c r="C31" s="33">
        <v>51000</v>
      </c>
      <c r="D31" s="33">
        <v>46000</v>
      </c>
      <c r="E31" s="33">
        <v>41000</v>
      </c>
    </row>
    <row r="32" spans="1:5" x14ac:dyDescent="0.25">
      <c r="A32" s="1">
        <v>2</v>
      </c>
      <c r="B32" s="30" t="str">
        <f t="shared" si="1"/>
        <v>Xã Hồng Phong cũ</v>
      </c>
      <c r="C32" s="33">
        <v>51000</v>
      </c>
      <c r="D32" s="33">
        <v>46000</v>
      </c>
      <c r="E32" s="33">
        <v>41000</v>
      </c>
    </row>
    <row r="33" spans="1:5" x14ac:dyDescent="0.25">
      <c r="A33" s="1">
        <v>3</v>
      </c>
      <c r="B33" s="30" t="str">
        <f t="shared" si="1"/>
        <v>Xã Bảo Lâm cũ</v>
      </c>
      <c r="C33" s="33">
        <v>51000</v>
      </c>
      <c r="D33" s="33">
        <v>46000</v>
      </c>
      <c r="E33" s="33">
        <v>41000</v>
      </c>
    </row>
    <row r="34" spans="1:5" x14ac:dyDescent="0.25">
      <c r="A34" s="1">
        <v>4</v>
      </c>
      <c r="B34" s="30" t="str">
        <f t="shared" si="1"/>
        <v>Xã Thụy Hùng cũ</v>
      </c>
      <c r="C34" s="33">
        <v>51000</v>
      </c>
      <c r="D34" s="33">
        <v>46000</v>
      </c>
      <c r="E34" s="33">
        <v>41000</v>
      </c>
    </row>
    <row r="35" spans="1:5" x14ac:dyDescent="0.25">
      <c r="A35" s="1">
        <v>5</v>
      </c>
      <c r="B35" s="30" t="str">
        <f t="shared" si="1"/>
        <v>Xã Phú Xá cũ</v>
      </c>
      <c r="C35" s="33">
        <v>40000</v>
      </c>
      <c r="D35" s="33">
        <v>36000</v>
      </c>
      <c r="E35" s="33">
        <v>32000</v>
      </c>
    </row>
    <row r="36" spans="1:5" x14ac:dyDescent="0.25">
      <c r="A36" s="24"/>
      <c r="B36" s="24"/>
      <c r="C36" s="24"/>
      <c r="D36" s="24"/>
      <c r="E36" s="24"/>
    </row>
    <row r="37" spans="1:5" x14ac:dyDescent="0.25">
      <c r="A37" s="83" t="s">
        <v>18</v>
      </c>
      <c r="B37" s="83"/>
      <c r="C37" s="83"/>
      <c r="D37" s="83"/>
      <c r="E37" s="83"/>
    </row>
    <row r="38" spans="1:5" x14ac:dyDescent="0.25">
      <c r="A38" s="82" t="s">
        <v>177</v>
      </c>
      <c r="B38" s="82"/>
      <c r="C38" s="82"/>
      <c r="D38" s="82"/>
      <c r="E38" s="82"/>
    </row>
    <row r="39" spans="1:5" x14ac:dyDescent="0.25">
      <c r="A39" s="79" t="s">
        <v>16</v>
      </c>
      <c r="B39" s="79" t="s">
        <v>27</v>
      </c>
      <c r="C39" s="81" t="s">
        <v>26</v>
      </c>
      <c r="D39" s="81"/>
      <c r="E39" s="81"/>
    </row>
    <row r="40" spans="1:5" x14ac:dyDescent="0.25">
      <c r="A40" s="80"/>
      <c r="B40" s="80"/>
      <c r="C40" s="2" t="s">
        <v>6</v>
      </c>
      <c r="D40" s="2" t="s">
        <v>12</v>
      </c>
      <c r="E40" s="2" t="s">
        <v>13</v>
      </c>
    </row>
    <row r="41" spans="1:5" x14ac:dyDescent="0.25">
      <c r="A41" s="29">
        <v>1</v>
      </c>
      <c r="B41" s="30" t="str">
        <f t="shared" ref="B41:B45" si="2">B11</f>
        <v>Thị trấn Đồng Đăng cũ</v>
      </c>
      <c r="C41" s="23">
        <v>42000</v>
      </c>
      <c r="D41" s="23">
        <v>38000</v>
      </c>
      <c r="E41" s="23">
        <v>34000</v>
      </c>
    </row>
    <row r="42" spans="1:5" x14ac:dyDescent="0.25">
      <c r="A42" s="29">
        <v>2</v>
      </c>
      <c r="B42" s="30" t="str">
        <f t="shared" si="2"/>
        <v>Xã Hồng Phong cũ</v>
      </c>
      <c r="C42" s="23">
        <v>42000</v>
      </c>
      <c r="D42" s="23">
        <v>38000</v>
      </c>
      <c r="E42" s="23">
        <v>34000</v>
      </c>
    </row>
    <row r="43" spans="1:5" x14ac:dyDescent="0.25">
      <c r="A43" s="29">
        <v>3</v>
      </c>
      <c r="B43" s="30" t="str">
        <f t="shared" si="2"/>
        <v>Xã Bảo Lâm cũ</v>
      </c>
      <c r="C43" s="23">
        <v>42000</v>
      </c>
      <c r="D43" s="23">
        <v>38000</v>
      </c>
      <c r="E43" s="23">
        <v>34000</v>
      </c>
    </row>
    <row r="44" spans="1:5" x14ac:dyDescent="0.25">
      <c r="A44" s="29">
        <v>4</v>
      </c>
      <c r="B44" s="30" t="str">
        <f t="shared" si="2"/>
        <v>Xã Thụy Hùng cũ</v>
      </c>
      <c r="C44" s="23">
        <v>42000</v>
      </c>
      <c r="D44" s="23">
        <v>38000</v>
      </c>
      <c r="E44" s="23">
        <v>34000</v>
      </c>
    </row>
    <row r="45" spans="1:5" x14ac:dyDescent="0.25">
      <c r="A45" s="29">
        <v>5</v>
      </c>
      <c r="B45" s="30" t="str">
        <f t="shared" si="2"/>
        <v>Xã Phú Xá cũ</v>
      </c>
      <c r="C45" s="23">
        <v>36000</v>
      </c>
      <c r="D45" s="23">
        <v>32000</v>
      </c>
      <c r="E45" s="23">
        <v>30000</v>
      </c>
    </row>
    <row r="46" spans="1:5" x14ac:dyDescent="0.25">
      <c r="A46" s="24"/>
      <c r="B46" s="24"/>
      <c r="C46" s="24"/>
      <c r="D46" s="24"/>
      <c r="E46" s="24"/>
    </row>
    <row r="47" spans="1:5" x14ac:dyDescent="0.25">
      <c r="A47" s="83" t="s">
        <v>19</v>
      </c>
      <c r="B47" s="83"/>
      <c r="C47" s="83"/>
      <c r="D47" s="83"/>
      <c r="E47" s="83"/>
    </row>
    <row r="48" spans="1:5" ht="15.6" customHeight="1" x14ac:dyDescent="0.25">
      <c r="A48" s="82" t="s">
        <v>177</v>
      </c>
      <c r="B48" s="82"/>
      <c r="C48" s="82"/>
      <c r="D48" s="35"/>
      <c r="E48" s="35"/>
    </row>
    <row r="49" spans="1:5" ht="31.5" x14ac:dyDescent="0.25">
      <c r="A49" s="2" t="s">
        <v>16</v>
      </c>
      <c r="B49" s="21" t="s">
        <v>27</v>
      </c>
      <c r="C49" s="2" t="s">
        <v>26</v>
      </c>
      <c r="D49" s="34"/>
      <c r="E49" s="34"/>
    </row>
    <row r="50" spans="1:5" x14ac:dyDescent="0.25">
      <c r="A50" s="29">
        <v>1</v>
      </c>
      <c r="B50" s="30" t="str">
        <f>+B41</f>
        <v>Thị trấn Đồng Đăng cũ</v>
      </c>
      <c r="C50" s="33">
        <v>11000</v>
      </c>
      <c r="D50" s="26"/>
      <c r="E50" s="26"/>
    </row>
    <row r="51" spans="1:5" x14ac:dyDescent="0.25">
      <c r="A51" s="29">
        <v>2</v>
      </c>
      <c r="B51" s="30" t="str">
        <f>+B42</f>
        <v>Xã Hồng Phong cũ</v>
      </c>
      <c r="C51" s="33">
        <v>11000</v>
      </c>
      <c r="D51" s="26"/>
      <c r="E51" s="26"/>
    </row>
    <row r="52" spans="1:5" x14ac:dyDescent="0.25">
      <c r="A52" s="29">
        <v>3</v>
      </c>
      <c r="B52" s="30" t="str">
        <f t="shared" ref="B52:B54" si="3">+B43</f>
        <v>Xã Bảo Lâm cũ</v>
      </c>
      <c r="C52" s="33">
        <v>11000</v>
      </c>
      <c r="D52" s="24"/>
      <c r="E52" s="24"/>
    </row>
    <row r="53" spans="1:5" x14ac:dyDescent="0.25">
      <c r="A53" s="29">
        <v>4</v>
      </c>
      <c r="B53" s="30" t="str">
        <f t="shared" si="3"/>
        <v>Xã Thụy Hùng cũ</v>
      </c>
      <c r="C53" s="33">
        <v>11000</v>
      </c>
      <c r="D53" s="24"/>
      <c r="E53" s="24"/>
    </row>
    <row r="54" spans="1:5" x14ac:dyDescent="0.25">
      <c r="A54" s="29">
        <v>5</v>
      </c>
      <c r="B54" s="30" t="str">
        <f t="shared" si="3"/>
        <v>Xã Phú Xá cũ</v>
      </c>
      <c r="C54" s="33">
        <v>6000</v>
      </c>
      <c r="D54" s="24"/>
      <c r="E54" s="24"/>
    </row>
  </sheetData>
  <mergeCells count="26">
    <mergeCell ref="A2:B2"/>
    <mergeCell ref="A8:E8"/>
    <mergeCell ref="A18:E18"/>
    <mergeCell ref="A28:E28"/>
    <mergeCell ref="A6:E6"/>
    <mergeCell ref="A7:E7"/>
    <mergeCell ref="A17:E17"/>
    <mergeCell ref="A27:E27"/>
    <mergeCell ref="A9:A10"/>
    <mergeCell ref="B9:B10"/>
    <mergeCell ref="C19:E19"/>
    <mergeCell ref="C9:E9"/>
    <mergeCell ref="A19:A20"/>
    <mergeCell ref="B19:B20"/>
    <mergeCell ref="A5:E5"/>
    <mergeCell ref="A4:E4"/>
    <mergeCell ref="A29:A30"/>
    <mergeCell ref="B29:B30"/>
    <mergeCell ref="C29:E29"/>
    <mergeCell ref="A48:C48"/>
    <mergeCell ref="A37:E37"/>
    <mergeCell ref="A47:E47"/>
    <mergeCell ref="A38:E38"/>
    <mergeCell ref="C39:E39"/>
    <mergeCell ref="A39:A40"/>
    <mergeCell ref="B39:B40"/>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58.1. Đất ở tại đô thị </vt:lpstr>
      <vt:lpstr>58.2. Đất ở tại nông thôn</vt:lpstr>
      <vt:lpstr>58.3. Đất TMDV tại đô thị</vt:lpstr>
      <vt:lpstr>58.4. Đất TMDV tại nông thôn</vt:lpstr>
      <vt:lpstr>58.5. Đất SXPNN tại đô thị</vt:lpstr>
      <vt:lpstr>58.6. Đất SXPNN tại nông thôn</vt:lpstr>
      <vt:lpstr>58.7. Đất NN</vt:lpstr>
      <vt:lpstr>'58.1. Đất ở tại đô thị '!Print_Titles</vt:lpstr>
      <vt:lpstr>'58.2. Đất ở tại nông thôn'!Print_Titles</vt:lpstr>
      <vt:lpstr>'58.3. Đất TMDV tại đô thị'!Print_Titles</vt:lpstr>
      <vt:lpstr>'58.4. Đất TMDV tại nông thôn'!Print_Titles</vt:lpstr>
      <vt:lpstr>'58.5. Đất SXPNN tại đô thị'!Print_Titles</vt:lpstr>
      <vt:lpstr>'58.6. Đất SXPNN tại nông thôn'!Print_Titles</vt:lpstr>
      <vt:lpstr>'58.1. Đất ở tại đô thị '!Vùng_In</vt:lpstr>
      <vt:lpstr>'58.2. Đất ở tại nông thôn'!Vùng_In</vt:lpstr>
      <vt:lpstr>'58.3. Đất TMDV tại đô thị'!Vùng_In</vt:lpstr>
      <vt:lpstr>'58.4. Đất TMDV tại nông thôn'!Vùng_In</vt:lpstr>
      <vt:lpstr>'58.5. Đất SXPNN tại đô thị'!Vùng_In</vt:lpstr>
      <vt:lpstr>'58.6. Đất SXPNN tại nông thôn'!Vùng_In</vt:lpstr>
      <vt:lpstr>'58.7.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2025-08-31T09:35:50Z</dcterms:modified>
</cp:coreProperties>
</file>